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Compras e Contratos\CCT_Privado\03 - Seleção Pública\2023\01.2023 - Projeto 3748\"/>
    </mc:Choice>
  </mc:AlternateContent>
  <bookViews>
    <workbookView xWindow="0" yWindow="0" windowWidth="23040" windowHeight="6270"/>
  </bookViews>
  <sheets>
    <sheet name="PLANILHA ORÇAMENTÁRIA" sheetId="1" r:id="rId1"/>
    <sheet name="CRONOGRAMA FÍSICO-FINANCEIRO" sheetId="2" r:id="rId2"/>
  </sheets>
  <calcPr calcId="162913"/>
  <extLst>
    <ext uri="GoogleSheetsCustomDataVersion1">
      <go:sheetsCustomData xmlns:go="http://customooxmlschemas.google.com/" r:id="rId7" roundtripDataSignature="AMtx7mjcpn10YRbPE1BNnnCS52mqmf29gw=="/>
    </ext>
  </extLst>
</workbook>
</file>

<file path=xl/calcChain.xml><?xml version="1.0" encoding="utf-8"?>
<calcChain xmlns="http://schemas.openxmlformats.org/spreadsheetml/2006/main">
  <c r="G116" i="1" l="1"/>
  <c r="H116" i="1" s="1"/>
  <c r="G25" i="1" l="1"/>
  <c r="H25" i="1" s="1"/>
  <c r="G26" i="1"/>
  <c r="H26" i="1" s="1"/>
  <c r="L28" i="2"/>
  <c r="J28" i="2"/>
  <c r="H28" i="2"/>
  <c r="F28" i="2"/>
  <c r="D28" i="2"/>
  <c r="N28" i="2" s="1"/>
  <c r="G155" i="1"/>
  <c r="H155" i="1" s="1"/>
  <c r="G117" i="1"/>
  <c r="H117" i="1" s="1"/>
  <c r="G154" i="1"/>
  <c r="H154" i="1" s="1"/>
  <c r="G153" i="1"/>
  <c r="H153" i="1" s="1"/>
  <c r="G152" i="1"/>
  <c r="H152" i="1" s="1"/>
  <c r="H151" i="1" s="1"/>
  <c r="H149" i="1"/>
  <c r="H148" i="1" s="1"/>
  <c r="C26" i="2" s="1"/>
  <c r="G149" i="1"/>
  <c r="G146" i="1"/>
  <c r="H146" i="1" s="1"/>
  <c r="H145" i="1" s="1"/>
  <c r="C25" i="2" s="1"/>
  <c r="G143" i="1"/>
  <c r="H143" i="1" s="1"/>
  <c r="G142" i="1"/>
  <c r="H142" i="1" s="1"/>
  <c r="G141" i="1"/>
  <c r="H141" i="1" s="1"/>
  <c r="G140" i="1"/>
  <c r="H140" i="1" s="1"/>
  <c r="G139" i="1"/>
  <c r="H139" i="1" s="1"/>
  <c r="H138" i="1"/>
  <c r="G138" i="1"/>
  <c r="G137" i="1"/>
  <c r="H137" i="1" s="1"/>
  <c r="G136" i="1"/>
  <c r="H136" i="1" s="1"/>
  <c r="G135" i="1"/>
  <c r="H135" i="1" s="1"/>
  <c r="H134" i="1"/>
  <c r="G134" i="1"/>
  <c r="G133" i="1"/>
  <c r="H133" i="1" s="1"/>
  <c r="G132" i="1"/>
  <c r="H132" i="1" s="1"/>
  <c r="G131" i="1"/>
  <c r="H131" i="1" s="1"/>
  <c r="G130" i="1"/>
  <c r="H130" i="1" s="1"/>
  <c r="G129" i="1"/>
  <c r="H129" i="1" s="1"/>
  <c r="H128" i="1"/>
  <c r="G128" i="1"/>
  <c r="G127" i="1"/>
  <c r="H127" i="1" s="1"/>
  <c r="H126" i="1"/>
  <c r="G126" i="1"/>
  <c r="G123" i="1"/>
  <c r="H123" i="1" s="1"/>
  <c r="G122" i="1"/>
  <c r="H122" i="1" s="1"/>
  <c r="G121" i="1"/>
  <c r="H121" i="1" s="1"/>
  <c r="G118" i="1"/>
  <c r="H118" i="1" s="1"/>
  <c r="G115" i="1"/>
  <c r="H115" i="1" s="1"/>
  <c r="G114" i="1"/>
  <c r="H114" i="1" s="1"/>
  <c r="H113" i="1"/>
  <c r="G113" i="1"/>
  <c r="G110" i="1"/>
  <c r="H110" i="1" s="1"/>
  <c r="G109" i="1"/>
  <c r="H109" i="1" s="1"/>
  <c r="G108" i="1"/>
  <c r="H108" i="1" s="1"/>
  <c r="H107" i="1"/>
  <c r="G107" i="1"/>
  <c r="G106" i="1"/>
  <c r="H106" i="1" s="1"/>
  <c r="G105" i="1"/>
  <c r="H105" i="1" s="1"/>
  <c r="G104" i="1"/>
  <c r="H104" i="1" s="1"/>
  <c r="G103" i="1"/>
  <c r="H103" i="1" s="1"/>
  <c r="G102" i="1"/>
  <c r="H102" i="1" s="1"/>
  <c r="G99" i="1"/>
  <c r="H99" i="1" s="1"/>
  <c r="H98" i="1"/>
  <c r="G98" i="1"/>
  <c r="G97" i="1"/>
  <c r="H97" i="1" s="1"/>
  <c r="G96" i="1"/>
  <c r="H96" i="1" s="1"/>
  <c r="G95" i="1"/>
  <c r="H95" i="1" s="1"/>
  <c r="G94" i="1"/>
  <c r="H94" i="1" s="1"/>
  <c r="G91" i="1"/>
  <c r="H91" i="1" s="1"/>
  <c r="G90" i="1"/>
  <c r="H90" i="1" s="1"/>
  <c r="G89" i="1"/>
  <c r="H89" i="1" s="1"/>
  <c r="G86" i="1"/>
  <c r="H86" i="1" s="1"/>
  <c r="H85" i="1" s="1"/>
  <c r="C18" i="2" s="1"/>
  <c r="G83" i="1"/>
  <c r="H83" i="1" s="1"/>
  <c r="G82" i="1"/>
  <c r="H82" i="1" s="1"/>
  <c r="G81" i="1"/>
  <c r="H81" i="1" s="1"/>
  <c r="H78" i="1"/>
  <c r="H77" i="1" s="1"/>
  <c r="C16" i="2" s="1"/>
  <c r="G78" i="1"/>
  <c r="G75" i="1"/>
  <c r="H75" i="1" s="1"/>
  <c r="G74" i="1"/>
  <c r="H74" i="1" s="1"/>
  <c r="G73" i="1"/>
  <c r="H73" i="1" s="1"/>
  <c r="G72" i="1"/>
  <c r="H72" i="1" s="1"/>
  <c r="H69" i="1"/>
  <c r="G69" i="1"/>
  <c r="G68" i="1"/>
  <c r="H68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6" i="1"/>
  <c r="H56" i="1" s="1"/>
  <c r="G55" i="1"/>
  <c r="H55" i="1" s="1"/>
  <c r="G54" i="1"/>
  <c r="H54" i="1" s="1"/>
  <c r="G51" i="1"/>
  <c r="H51" i="1" s="1"/>
  <c r="G50" i="1"/>
  <c r="H50" i="1" s="1"/>
  <c r="H49" i="1"/>
  <c r="G49" i="1"/>
  <c r="G48" i="1"/>
  <c r="H48" i="1" s="1"/>
  <c r="G45" i="1"/>
  <c r="H45" i="1" s="1"/>
  <c r="G44" i="1"/>
  <c r="H44" i="1" s="1"/>
  <c r="G43" i="1"/>
  <c r="H43" i="1" s="1"/>
  <c r="H42" i="1"/>
  <c r="G42" i="1"/>
  <c r="G41" i="1"/>
  <c r="H41" i="1" s="1"/>
  <c r="G40" i="1"/>
  <c r="H40" i="1" s="1"/>
  <c r="G39" i="1"/>
  <c r="H39" i="1" s="1"/>
  <c r="G38" i="1"/>
  <c r="H38" i="1" s="1"/>
  <c r="G37" i="1"/>
  <c r="H37" i="1" s="1"/>
  <c r="H36" i="1"/>
  <c r="G36" i="1"/>
  <c r="G35" i="1"/>
  <c r="H35" i="1" s="1"/>
  <c r="G32" i="1"/>
  <c r="H32" i="1" s="1"/>
  <c r="G31" i="1"/>
  <c r="H31" i="1" s="1"/>
  <c r="G30" i="1"/>
  <c r="H30" i="1" s="1"/>
  <c r="H29" i="1"/>
  <c r="G29" i="1"/>
  <c r="G24" i="1"/>
  <c r="H24" i="1" s="1"/>
  <c r="G23" i="1"/>
  <c r="H23" i="1" s="1"/>
  <c r="G20" i="1"/>
  <c r="H20" i="1" s="1"/>
  <c r="H19" i="1" s="1"/>
  <c r="C7" i="2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9" i="1"/>
  <c r="H9" i="1" s="1"/>
  <c r="G8" i="1"/>
  <c r="H8" i="1" s="1"/>
  <c r="G7" i="1"/>
  <c r="H7" i="1" s="1"/>
  <c r="G6" i="1"/>
  <c r="H6" i="1" s="1"/>
  <c r="H53" i="1" l="1"/>
  <c r="C12" i="2" s="1"/>
  <c r="K12" i="2" s="1"/>
  <c r="H22" i="1"/>
  <c r="C8" i="2"/>
  <c r="G8" i="2" s="1"/>
  <c r="H11" i="1"/>
  <c r="C6" i="2" s="1"/>
  <c r="K6" i="2" s="1"/>
  <c r="H28" i="1"/>
  <c r="C9" i="2" s="1"/>
  <c r="K9" i="2" s="1"/>
  <c r="H5" i="1"/>
  <c r="C5" i="2" s="1"/>
  <c r="M5" i="2" s="1"/>
  <c r="H67" i="1"/>
  <c r="C14" i="2" s="1"/>
  <c r="O14" i="2" s="1"/>
  <c r="M18" i="2"/>
  <c r="O18" i="2"/>
  <c r="E18" i="2"/>
  <c r="G18" i="2"/>
  <c r="I18" i="2"/>
  <c r="K18" i="2"/>
  <c r="C27" i="2"/>
  <c r="I16" i="2"/>
  <c r="K16" i="2"/>
  <c r="M16" i="2"/>
  <c r="O16" i="2"/>
  <c r="E16" i="2"/>
  <c r="G16" i="2"/>
  <c r="O26" i="2"/>
  <c r="E26" i="2"/>
  <c r="G26" i="2"/>
  <c r="I26" i="2"/>
  <c r="K26" i="2"/>
  <c r="M26" i="2"/>
  <c r="H71" i="1"/>
  <c r="C15" i="2" s="1"/>
  <c r="H47" i="1"/>
  <c r="C11" i="2" s="1"/>
  <c r="H58" i="1"/>
  <c r="H80" i="1"/>
  <c r="C17" i="2" s="1"/>
  <c r="H112" i="1"/>
  <c r="C22" i="2" s="1"/>
  <c r="H34" i="1"/>
  <c r="C10" i="2" s="1"/>
  <c r="H88" i="1"/>
  <c r="C19" i="2" s="1"/>
  <c r="H120" i="1"/>
  <c r="C23" i="2" s="1"/>
  <c r="M25" i="2"/>
  <c r="O25" i="2"/>
  <c r="E25" i="2"/>
  <c r="G25" i="2"/>
  <c r="I25" i="2"/>
  <c r="K25" i="2"/>
  <c r="E7" i="2"/>
  <c r="I7" i="2"/>
  <c r="G7" i="2"/>
  <c r="K7" i="2"/>
  <c r="M7" i="2"/>
  <c r="O7" i="2"/>
  <c r="H93" i="1"/>
  <c r="C20" i="2" s="1"/>
  <c r="H101" i="1"/>
  <c r="C21" i="2" s="1"/>
  <c r="H125" i="1"/>
  <c r="C24" i="2" s="1"/>
  <c r="I12" i="2" l="1"/>
  <c r="G12" i="2"/>
  <c r="M12" i="2"/>
  <c r="E12" i="2"/>
  <c r="O12" i="2"/>
  <c r="M14" i="2"/>
  <c r="M8" i="2"/>
  <c r="I8" i="2"/>
  <c r="K8" i="2"/>
  <c r="O8" i="2"/>
  <c r="E8" i="2"/>
  <c r="C13" i="2"/>
  <c r="O13" i="2" s="1"/>
  <c r="H157" i="1"/>
  <c r="E5" i="2"/>
  <c r="M9" i="2"/>
  <c r="O9" i="2"/>
  <c r="E9" i="2"/>
  <c r="M6" i="2"/>
  <c r="G9" i="2"/>
  <c r="O5" i="2"/>
  <c r="O6" i="2"/>
  <c r="E6" i="2"/>
  <c r="I9" i="2"/>
  <c r="G14" i="2"/>
  <c r="G6" i="2"/>
  <c r="E14" i="2"/>
  <c r="I14" i="2"/>
  <c r="I6" i="2"/>
  <c r="K14" i="2"/>
  <c r="G5" i="2"/>
  <c r="I5" i="2"/>
  <c r="K5" i="2"/>
  <c r="G22" i="2"/>
  <c r="I22" i="2"/>
  <c r="K22" i="2"/>
  <c r="M22" i="2"/>
  <c r="O22" i="2"/>
  <c r="E22" i="2"/>
  <c r="M10" i="2"/>
  <c r="O10" i="2"/>
  <c r="E10" i="2"/>
  <c r="G10" i="2"/>
  <c r="I10" i="2"/>
  <c r="K10" i="2"/>
  <c r="O19" i="2"/>
  <c r="E19" i="2"/>
  <c r="G19" i="2"/>
  <c r="I19" i="2"/>
  <c r="K19" i="2"/>
  <c r="M19" i="2"/>
  <c r="O11" i="2"/>
  <c r="E11" i="2"/>
  <c r="G11" i="2"/>
  <c r="I11" i="2"/>
  <c r="K11" i="2"/>
  <c r="M11" i="2"/>
  <c r="I23" i="2"/>
  <c r="K23" i="2"/>
  <c r="M23" i="2"/>
  <c r="O23" i="2"/>
  <c r="E23" i="2"/>
  <c r="G23" i="2"/>
  <c r="K17" i="2"/>
  <c r="M17" i="2"/>
  <c r="O17" i="2"/>
  <c r="E17" i="2"/>
  <c r="G17" i="2"/>
  <c r="I17" i="2"/>
  <c r="E20" i="2"/>
  <c r="G20" i="2"/>
  <c r="I20" i="2"/>
  <c r="K20" i="2"/>
  <c r="M20" i="2"/>
  <c r="O20" i="2"/>
  <c r="E21" i="2"/>
  <c r="G21" i="2"/>
  <c r="I21" i="2"/>
  <c r="K21" i="2"/>
  <c r="M21" i="2"/>
  <c r="O21" i="2"/>
  <c r="E27" i="2"/>
  <c r="G27" i="2"/>
  <c r="I27" i="2"/>
  <c r="K27" i="2"/>
  <c r="M27" i="2"/>
  <c r="O27" i="2"/>
  <c r="K24" i="2"/>
  <c r="M24" i="2"/>
  <c r="O24" i="2"/>
  <c r="E24" i="2"/>
  <c r="G24" i="2"/>
  <c r="I24" i="2"/>
  <c r="G15" i="2"/>
  <c r="I15" i="2"/>
  <c r="K15" i="2"/>
  <c r="M15" i="2"/>
  <c r="O15" i="2"/>
  <c r="E15" i="2"/>
  <c r="O28" i="2" l="1"/>
  <c r="H158" i="1"/>
  <c r="H159" i="1" s="1"/>
  <c r="E13" i="2"/>
  <c r="E28" i="2" s="1"/>
  <c r="G13" i="2"/>
  <c r="G28" i="2" s="1"/>
  <c r="K13" i="2"/>
  <c r="K28" i="2" s="1"/>
  <c r="M13" i="2"/>
  <c r="M28" i="2" s="1"/>
  <c r="I13" i="2"/>
  <c r="I28" i="2" s="1"/>
</calcChain>
</file>

<file path=xl/sharedStrings.xml><?xml version="1.0" encoding="utf-8"?>
<sst xmlns="http://schemas.openxmlformats.org/spreadsheetml/2006/main" count="402" uniqueCount="330">
  <si>
    <r>
      <rPr>
        <b/>
        <sz val="6"/>
        <color rgb="FFFFFFFF"/>
        <rFont val="Calibri"/>
        <family val="2"/>
      </rPr>
      <t>COD</t>
    </r>
  </si>
  <si>
    <r>
      <rPr>
        <b/>
        <sz val="6"/>
        <color rgb="FFFFFFFF"/>
        <rFont val="Calibri"/>
        <family val="2"/>
      </rPr>
      <t>DESCRIÇÃO</t>
    </r>
  </si>
  <si>
    <t>UN</t>
  </si>
  <si>
    <r>
      <rPr>
        <b/>
        <sz val="6"/>
        <color rgb="FFFFFFFF"/>
        <rFont val="Calibri"/>
        <family val="2"/>
      </rPr>
      <t>QTD</t>
    </r>
  </si>
  <si>
    <r>
      <rPr>
        <b/>
        <sz val="6"/>
        <color rgb="FFFFFFFF"/>
        <rFont val="Calibri"/>
        <family val="2"/>
      </rPr>
      <t>MATERIAL</t>
    </r>
  </si>
  <si>
    <r>
      <rPr>
        <b/>
        <sz val="6"/>
        <color rgb="FFFFFFFF"/>
        <rFont val="Calibri"/>
        <family val="2"/>
      </rPr>
      <t>MDO</t>
    </r>
  </si>
  <si>
    <r>
      <rPr>
        <b/>
        <sz val="6"/>
        <color rgb="FFFFFFFF"/>
        <rFont val="Calibri"/>
        <family val="2"/>
      </rPr>
      <t>PREÇO UNIT</t>
    </r>
  </si>
  <si>
    <r>
      <rPr>
        <b/>
        <sz val="6"/>
        <color rgb="FFFFFFFF"/>
        <rFont val="Calibri"/>
        <family val="2"/>
      </rPr>
      <t>TOTAL</t>
    </r>
  </si>
  <si>
    <r>
      <rPr>
        <b/>
        <sz val="6"/>
        <color theme="1"/>
        <rFont val="Calibri"/>
        <family val="2"/>
      </rPr>
      <t>SERVIÇOS INICIAIS</t>
    </r>
  </si>
  <si>
    <r>
      <rPr>
        <sz val="6"/>
        <color theme="1"/>
        <rFont val="Calibri"/>
        <family val="2"/>
      </rPr>
      <t>ART DE OBRA</t>
    </r>
  </si>
  <si>
    <r>
      <rPr>
        <sz val="6"/>
        <color theme="1"/>
        <rFont val="Calibri"/>
        <family val="2"/>
      </rPr>
      <t>SEGURO DE OBRA</t>
    </r>
  </si>
  <si>
    <r>
      <rPr>
        <sz val="6"/>
        <color theme="1"/>
        <rFont val="Calibri"/>
        <family val="2"/>
      </rPr>
      <t>vb</t>
    </r>
  </si>
  <si>
    <r>
      <rPr>
        <sz val="6"/>
        <color theme="1"/>
        <rFont val="Calibri"/>
        <family val="2"/>
      </rPr>
      <t>MATERIAL DE PROTEÇÃO DOS ELEVADORES</t>
    </r>
  </si>
  <si>
    <r>
      <rPr>
        <sz val="6"/>
        <color theme="1"/>
        <rFont val="Calibri"/>
        <family val="2"/>
      </rPr>
      <t>vb</t>
    </r>
  </si>
  <si>
    <t>MATERIAL DE PROTEÇÃO PARA A OBRA</t>
  </si>
  <si>
    <r>
      <rPr>
        <sz val="6"/>
        <color theme="1"/>
        <rFont val="Calibri"/>
        <family val="2"/>
      </rPr>
      <t>vb</t>
    </r>
  </si>
  <si>
    <r>
      <rPr>
        <b/>
        <sz val="6"/>
        <color theme="1"/>
        <rFont val="Calibri"/>
        <family val="2"/>
      </rPr>
      <t>DEMOLIÇÕES</t>
    </r>
  </si>
  <si>
    <t>DEMOLIÇÃO DE PAREDE</t>
  </si>
  <si>
    <r>
      <rPr>
        <sz val="6"/>
        <color theme="1"/>
        <rFont val="Calibri"/>
        <family val="2"/>
      </rPr>
      <t>m²</t>
    </r>
  </si>
  <si>
    <r>
      <rPr>
        <sz val="6"/>
        <color theme="1"/>
        <rFont val="Calibri"/>
        <family val="2"/>
      </rPr>
      <t>DEMOLIÇÃO DE PISO</t>
    </r>
  </si>
  <si>
    <r>
      <rPr>
        <sz val="6"/>
        <color theme="1"/>
        <rFont val="Calibri"/>
        <family val="2"/>
      </rPr>
      <t>m²</t>
    </r>
  </si>
  <si>
    <r>
      <rPr>
        <sz val="6"/>
        <color theme="1"/>
        <rFont val="Calibri"/>
        <family val="2"/>
      </rPr>
      <t>REMOÇÃO DE LOUÇAS SANITÁRIAS</t>
    </r>
  </si>
  <si>
    <t>serv.</t>
  </si>
  <si>
    <r>
      <rPr>
        <sz val="6"/>
        <color theme="1"/>
        <rFont val="Calibri"/>
        <family val="2"/>
      </rPr>
      <t>DEMOLIÇÃO DE FORRO</t>
    </r>
  </si>
  <si>
    <r>
      <rPr>
        <sz val="6"/>
        <color theme="1"/>
        <rFont val="Calibri"/>
        <family val="2"/>
      </rPr>
      <t>m²</t>
    </r>
  </si>
  <si>
    <r>
      <rPr>
        <sz val="6"/>
        <color theme="1"/>
        <rFont val="Calibri"/>
        <family val="2"/>
      </rPr>
      <t>REMOÇÃO DE MOBÍLIA</t>
    </r>
  </si>
  <si>
    <r>
      <rPr>
        <sz val="6"/>
        <color theme="1"/>
        <rFont val="Calibri"/>
        <family val="2"/>
      </rPr>
      <t>CAÇAMBA PARA RETIRADA DE ENTULHOS</t>
    </r>
  </si>
  <si>
    <t>un</t>
  </si>
  <si>
    <r>
      <rPr>
        <b/>
        <sz val="6"/>
        <color theme="1"/>
        <rFont val="Calibri"/>
        <family val="2"/>
      </rPr>
      <t>CONTRAPISO</t>
    </r>
  </si>
  <si>
    <r>
      <rPr>
        <sz val="6"/>
        <color theme="1"/>
        <rFont val="Calibri"/>
        <family val="2"/>
      </rPr>
      <t>CONTRAPISO CIMENTADO E NIVELADO</t>
    </r>
  </si>
  <si>
    <r>
      <rPr>
        <sz val="6"/>
        <color theme="1"/>
        <rFont val="Calibri"/>
        <family val="2"/>
      </rPr>
      <t>m²</t>
    </r>
  </si>
  <si>
    <r>
      <rPr>
        <b/>
        <sz val="6"/>
        <color theme="1"/>
        <rFont val="Calibri"/>
        <family val="2"/>
      </rPr>
      <t>PAREDES</t>
    </r>
  </si>
  <si>
    <r>
      <rPr>
        <sz val="6"/>
        <color theme="1"/>
        <rFont val="Calibri"/>
        <family val="2"/>
      </rPr>
      <t xml:space="preserve">PAREDE DE DRYWALL STANDARD 10cm RECHEADO COM LÃ DE
</t>
    </r>
    <r>
      <rPr>
        <sz val="6"/>
        <color theme="1"/>
        <rFont val="Calibri"/>
        <family val="2"/>
      </rPr>
      <t>VIDRO OU LÃ DE ROCHA</t>
    </r>
  </si>
  <si>
    <r>
      <rPr>
        <sz val="6"/>
        <color theme="1"/>
        <rFont val="Calibri"/>
        <family val="2"/>
      </rPr>
      <t>m²</t>
    </r>
  </si>
  <si>
    <r>
      <rPr>
        <sz val="6"/>
        <color theme="1"/>
        <rFont val="Calibri"/>
        <family val="2"/>
      </rPr>
      <t>DRYWALL SIMPLES</t>
    </r>
  </si>
  <si>
    <r>
      <rPr>
        <sz val="6"/>
        <color theme="1"/>
        <rFont val="Calibri"/>
        <family val="2"/>
      </rPr>
      <t>m²</t>
    </r>
  </si>
  <si>
    <r>
      <rPr>
        <b/>
        <sz val="6"/>
        <color theme="1"/>
        <rFont val="Calibri"/>
        <family val="2"/>
      </rPr>
      <t>HIDRÁULICA</t>
    </r>
  </si>
  <si>
    <t>m</t>
  </si>
  <si>
    <t>INSTALAÇÃO DE TORNEIRAS</t>
  </si>
  <si>
    <t>REVISÃO DOS REGISTROS</t>
  </si>
  <si>
    <t>INSTALAÇÃO DE LOUÇAS</t>
  </si>
  <si>
    <r>
      <rPr>
        <b/>
        <sz val="6"/>
        <color theme="1"/>
        <rFont val="Calibri"/>
        <family val="2"/>
      </rPr>
      <t>ELÉTRICA</t>
    </r>
  </si>
  <si>
    <r>
      <rPr>
        <sz val="6"/>
        <color theme="1"/>
        <rFont val="Calibri"/>
        <family val="2"/>
      </rPr>
      <t>TOMADA DE PAREDE</t>
    </r>
  </si>
  <si>
    <r>
      <rPr>
        <sz val="6"/>
        <color theme="1"/>
        <rFont val="Calibri"/>
        <family val="2"/>
      </rPr>
      <t>TOMADAS DE MESA</t>
    </r>
  </si>
  <si>
    <r>
      <rPr>
        <sz val="6"/>
        <color theme="1"/>
        <rFont val="Calibri"/>
        <family val="2"/>
      </rPr>
      <t>TOMADA PARA FILTRO</t>
    </r>
  </si>
  <si>
    <r>
      <rPr>
        <sz val="6"/>
        <color theme="1"/>
        <rFont val="Calibri"/>
        <family val="2"/>
      </rPr>
      <t>TOMADA DE PISO</t>
    </r>
  </si>
  <si>
    <r>
      <rPr>
        <sz val="6"/>
        <color theme="1"/>
        <rFont val="Calibri"/>
        <family val="2"/>
      </rPr>
      <t>TOMADA PARA TELA</t>
    </r>
  </si>
  <si>
    <r>
      <rPr>
        <sz val="6"/>
        <color theme="1"/>
        <rFont val="Calibri"/>
        <family val="2"/>
      </rPr>
      <t>TOMADA INTERRUPTOR</t>
    </r>
  </si>
  <si>
    <r>
      <rPr>
        <sz val="6"/>
        <color theme="1"/>
        <rFont val="Calibri"/>
        <family val="2"/>
      </rPr>
      <t>TOMADA USB PARA MESA</t>
    </r>
  </si>
  <si>
    <r>
      <rPr>
        <sz val="6"/>
        <color theme="1"/>
        <rFont val="Calibri"/>
        <family val="2"/>
      </rPr>
      <t>TOMADA PARA ILUMINAÇÃO</t>
    </r>
  </si>
  <si>
    <r>
      <rPr>
        <sz val="6"/>
        <color theme="1"/>
        <rFont val="Calibri"/>
        <family val="2"/>
      </rPr>
      <t>ELETROCALHA DE 100X50</t>
    </r>
  </si>
  <si>
    <r>
      <rPr>
        <sz val="6"/>
        <color theme="1"/>
        <rFont val="Calibri"/>
        <family val="2"/>
      </rPr>
      <t>M</t>
    </r>
  </si>
  <si>
    <r>
      <rPr>
        <sz val="6"/>
        <color theme="1"/>
        <rFont val="Calibri"/>
        <family val="2"/>
      </rPr>
      <t>PERFILADO</t>
    </r>
  </si>
  <si>
    <r>
      <rPr>
        <sz val="6"/>
        <color theme="1"/>
        <rFont val="Calibri"/>
        <family val="2"/>
      </rPr>
      <t>M</t>
    </r>
  </si>
  <si>
    <r>
      <rPr>
        <sz val="6"/>
        <color theme="1"/>
        <rFont val="Calibri"/>
        <family val="2"/>
      </rPr>
      <t>QUADRO ELÉTRICO</t>
    </r>
  </si>
  <si>
    <r>
      <rPr>
        <b/>
        <sz val="6"/>
        <color theme="1"/>
        <rFont val="Calibri"/>
        <family val="2"/>
      </rPr>
      <t>CABEAMENTO ESTRUTURADO</t>
    </r>
  </si>
  <si>
    <r>
      <rPr>
        <sz val="6"/>
        <color theme="1"/>
        <rFont val="Calibri"/>
        <family val="2"/>
      </rPr>
      <t>PONTO DE REDE NAS MESAS</t>
    </r>
  </si>
  <si>
    <r>
      <rPr>
        <sz val="6"/>
        <color theme="1"/>
        <rFont val="Calibri"/>
        <family val="2"/>
      </rPr>
      <t>PONTO DE REDE PARA PROJETOR</t>
    </r>
  </si>
  <si>
    <r>
      <rPr>
        <sz val="6"/>
        <color theme="1"/>
        <rFont val="Calibri"/>
        <family val="2"/>
      </rPr>
      <t>PONTO DE REDE PARA WI-FI</t>
    </r>
  </si>
  <si>
    <r>
      <rPr>
        <sz val="6"/>
        <color theme="1"/>
        <rFont val="Calibri"/>
        <family val="2"/>
      </rPr>
      <t>PONTO DE HDMI</t>
    </r>
  </si>
  <si>
    <r>
      <rPr>
        <b/>
        <sz val="6"/>
        <color theme="1"/>
        <rFont val="Calibri"/>
        <family val="2"/>
      </rPr>
      <t>ILUMINAÇÃO</t>
    </r>
  </si>
  <si>
    <r>
      <rPr>
        <sz val="6"/>
        <color theme="1"/>
        <rFont val="Calibri"/>
        <family val="2"/>
      </rPr>
      <t xml:space="preserve">LUMINÁRIA DE EMBUTIR REDONDA PARA DUAS LÂMPADAS LED E27, 3000K. ACABAMENTOS NA COR BRANCO. REF. PROMOLUZ PLE3280, OU SIMILAR ATENDENDO AIS MESMOS
</t>
    </r>
    <r>
      <rPr>
        <sz val="6"/>
        <color theme="1"/>
        <rFont val="Calibri"/>
        <family val="2"/>
      </rPr>
      <t>REQUISITOS;</t>
    </r>
  </si>
  <si>
    <r>
      <rPr>
        <sz val="6"/>
        <color theme="1"/>
        <rFont val="Calibri"/>
        <family val="2"/>
      </rPr>
      <t xml:space="preserve">LUMINÁRIA EMBUTIDO EM CHAPA DE AÇO, COM HALETAS
</t>
    </r>
    <r>
      <rPr>
        <sz val="6"/>
        <color theme="1"/>
        <rFont val="Calibri"/>
        <family val="2"/>
      </rPr>
      <t>CROMADAS, 2X20 LEDTUBE, DIM. 70X254X1243MM. REF. PROMOLUZ;</t>
    </r>
  </si>
  <si>
    <r>
      <rPr>
        <sz val="6"/>
        <color theme="1"/>
        <rFont val="Calibri"/>
        <family val="2"/>
      </rPr>
      <t xml:space="preserve">FITA SUPER LED 3000K COMO. 1,80M. + DRIVER REF.
</t>
    </r>
    <r>
      <rPr>
        <sz val="6"/>
        <color theme="1"/>
        <rFont val="Calibri"/>
        <family val="2"/>
      </rPr>
      <t>PROMOLUZ.</t>
    </r>
  </si>
  <si>
    <r>
      <rPr>
        <b/>
        <sz val="6"/>
        <color theme="1"/>
        <rFont val="Calibri"/>
        <family val="2"/>
      </rPr>
      <t>SISTEMA DE AR CONDICIONADO VRF + AR EXTERNO</t>
    </r>
  </si>
  <si>
    <r>
      <rPr>
        <sz val="6"/>
        <color theme="1"/>
        <rFont val="Calibri"/>
        <family val="2"/>
      </rPr>
      <t>QUADROS ELÉTRICOS</t>
    </r>
  </si>
  <si>
    <r>
      <rPr>
        <sz val="6"/>
        <color theme="1"/>
        <rFont val="Calibri"/>
        <family val="2"/>
      </rPr>
      <t xml:space="preserve">ELETRODUTOS, ELETROCALHAS, FIACAO ELÉTRICA, CONEXOES PARA QUADROS ELÉTRICOS  VENTILADORES/ EXAUSTORES/
</t>
    </r>
    <r>
      <rPr>
        <sz val="6"/>
        <color theme="1"/>
        <rFont val="Calibri"/>
        <family val="2"/>
      </rPr>
      <t>SPLITS.</t>
    </r>
  </si>
  <si>
    <r>
      <rPr>
        <sz val="6"/>
        <color theme="1"/>
        <rFont val="Calibri"/>
        <family val="2"/>
      </rPr>
      <t>cj</t>
    </r>
  </si>
  <si>
    <r>
      <rPr>
        <sz val="6"/>
        <color theme="1"/>
        <rFont val="Calibri"/>
        <family val="2"/>
      </rPr>
      <t xml:space="preserve">FIXAÇÃO - PERFILADO, VARÃO ROSCADO, PORCA/ ARRUELA,
</t>
    </r>
    <r>
      <rPr>
        <sz val="6"/>
        <color theme="1"/>
        <rFont val="Calibri"/>
        <family val="2"/>
      </rPr>
      <t>CHUMBADOR, CAMBOTA, VIGA U</t>
    </r>
  </si>
  <si>
    <r>
      <rPr>
        <sz val="6"/>
        <color theme="1"/>
        <rFont val="Calibri"/>
        <family val="2"/>
      </rPr>
      <t>vb</t>
    </r>
  </si>
  <si>
    <r>
      <rPr>
        <sz val="6"/>
        <color theme="1"/>
        <rFont val="Calibri"/>
        <family val="2"/>
      </rPr>
      <t>MOBILIZAÇÃO E DESMOBILIZAÇÃO</t>
    </r>
  </si>
  <si>
    <r>
      <rPr>
        <sz val="6"/>
        <color theme="1"/>
        <rFont val="Calibri"/>
        <family val="2"/>
      </rPr>
      <t>vb</t>
    </r>
  </si>
  <si>
    <r>
      <rPr>
        <sz val="6"/>
        <color theme="1"/>
        <rFont val="Calibri"/>
        <family val="2"/>
      </rPr>
      <t>TRANSPORTE HORIZONTAL E VERTICAL</t>
    </r>
  </si>
  <si>
    <r>
      <rPr>
        <sz val="6"/>
        <color theme="1"/>
        <rFont val="Calibri"/>
        <family val="2"/>
      </rPr>
      <t>vb</t>
    </r>
  </si>
  <si>
    <r>
      <rPr>
        <sz val="6"/>
        <color theme="1"/>
        <rFont val="Calibri"/>
        <family val="2"/>
      </rPr>
      <t>ADMINISTRAÇÃO E ENGENHARIA</t>
    </r>
  </si>
  <si>
    <r>
      <rPr>
        <sz val="6"/>
        <color theme="1"/>
        <rFont val="Calibri"/>
        <family val="2"/>
      </rPr>
      <t>vb</t>
    </r>
  </si>
  <si>
    <r>
      <rPr>
        <sz val="6"/>
        <color theme="1"/>
        <rFont val="Calibri"/>
        <family val="2"/>
      </rPr>
      <t>AS BUILT</t>
    </r>
  </si>
  <si>
    <r>
      <rPr>
        <sz val="6"/>
        <color theme="1"/>
        <rFont val="Calibri"/>
        <family val="2"/>
      </rPr>
      <t>vb</t>
    </r>
  </si>
  <si>
    <r>
      <rPr>
        <b/>
        <sz val="6"/>
        <color theme="1"/>
        <rFont val="Calibri"/>
        <family val="2"/>
      </rPr>
      <t>REVESTIMENTO DE PISO</t>
    </r>
  </si>
  <si>
    <r>
      <rPr>
        <sz val="6"/>
        <color theme="1"/>
        <rFont val="Calibri"/>
        <family val="2"/>
      </rPr>
      <t xml:space="preserve">PISO VINÍLICO REF. ARCHTEH, LINHA LUMIERE, LIBERTÉ + COLA
</t>
    </r>
    <r>
      <rPr>
        <sz val="6"/>
        <color theme="1"/>
        <rFont val="Calibri"/>
        <family val="2"/>
      </rPr>
      <t>+ AUTONIVELANTE</t>
    </r>
  </si>
  <si>
    <r>
      <rPr>
        <sz val="6"/>
        <color theme="1"/>
        <rFont val="Calibri"/>
        <family val="2"/>
      </rPr>
      <t>m²</t>
    </r>
  </si>
  <si>
    <t>LIMPEZA, POLIMENTO E APLICAÇÃO DE RESINA PARA PISO GRANILITE</t>
  </si>
  <si>
    <t>m²</t>
  </si>
  <si>
    <r>
      <rPr>
        <b/>
        <sz val="6"/>
        <color theme="1"/>
        <rFont val="Calibri"/>
        <family val="2"/>
      </rPr>
      <t>MULTIMÍDIA</t>
    </r>
  </si>
  <si>
    <r>
      <rPr>
        <sz val="6"/>
        <color theme="1"/>
        <rFont val="Calibri"/>
        <family val="2"/>
      </rPr>
      <t>PONTO DE HDMI</t>
    </r>
  </si>
  <si>
    <r>
      <rPr>
        <sz val="6"/>
        <color theme="1"/>
        <rFont val="Calibri"/>
        <family val="2"/>
      </rPr>
      <t>INSTALAÇÃO DE PROJETOR + INFRA + CABO HDMI</t>
    </r>
  </si>
  <si>
    <r>
      <rPr>
        <sz val="6"/>
        <color theme="1"/>
        <rFont val="Calibri"/>
        <family val="2"/>
      </rPr>
      <t>INSTALAÇÃO DE TELA + INFRA + CABO HDMI</t>
    </r>
  </si>
  <si>
    <r>
      <rPr>
        <sz val="6"/>
        <color theme="1"/>
        <rFont val="Calibri"/>
        <family val="2"/>
      </rPr>
      <t xml:space="preserve">CONJUNTO DE SONORO - RECEIVER + CENTRAL PARA MICROFONES SEM FIO + MICROFONES + EXTRATOR DE ÁUDIO
</t>
    </r>
    <r>
      <rPr>
        <sz val="6"/>
        <color theme="1"/>
        <rFont val="Calibri"/>
        <family val="2"/>
      </rPr>
      <t>+  AUTOFALANTES JBL</t>
    </r>
  </si>
  <si>
    <r>
      <rPr>
        <b/>
        <sz val="6"/>
        <color theme="1"/>
        <rFont val="Calibri"/>
        <family val="2"/>
      </rPr>
      <t>RODAPÉ</t>
    </r>
  </si>
  <si>
    <r>
      <rPr>
        <sz val="6"/>
        <color theme="1"/>
        <rFont val="Calibri"/>
        <family val="2"/>
      </rPr>
      <t xml:space="preserve">RODAPÉ DE POLIESTIRENO, BRANCO, LISO COM PINTURA DE
</t>
    </r>
    <r>
      <rPr>
        <sz val="6"/>
        <color theme="1"/>
        <rFont val="Calibri"/>
        <family val="2"/>
      </rPr>
      <t>FÁBRICA, REF. SANTA LUZIA.</t>
    </r>
  </si>
  <si>
    <r>
      <rPr>
        <b/>
        <sz val="6"/>
        <color theme="1"/>
        <rFont val="Calibri"/>
        <family val="2"/>
      </rPr>
      <t>PINTURA</t>
    </r>
  </si>
  <si>
    <r>
      <rPr>
        <sz val="6"/>
        <color theme="1"/>
        <rFont val="Calibri"/>
        <family val="2"/>
      </rPr>
      <t xml:space="preserve">PINTURA ACRÍLICO FOSCO COM TINTA CORAL BRANCO
</t>
    </r>
    <r>
      <rPr>
        <sz val="6"/>
        <color theme="1"/>
        <rFont val="Calibri"/>
        <family val="2"/>
      </rPr>
      <t>GATINHO + MASSEAMENTO</t>
    </r>
  </si>
  <si>
    <r>
      <rPr>
        <sz val="6"/>
        <color theme="1"/>
        <rFont val="Calibri"/>
        <family val="2"/>
      </rPr>
      <t>m²</t>
    </r>
  </si>
  <si>
    <r>
      <rPr>
        <sz val="6"/>
        <color theme="1"/>
        <rFont val="Calibri"/>
        <family val="2"/>
      </rPr>
      <t xml:space="preserve">PINTURA ACRÍLICO FOSCO COM TINTA CORAL AROEIRAS DO
</t>
    </r>
    <r>
      <rPr>
        <sz val="6"/>
        <color theme="1"/>
        <rFont val="Calibri"/>
        <family val="2"/>
      </rPr>
      <t>CAMPO + MASSEAMENTO</t>
    </r>
  </si>
  <si>
    <r>
      <rPr>
        <sz val="6"/>
        <color theme="1"/>
        <rFont val="Calibri"/>
        <family val="2"/>
      </rPr>
      <t>m²</t>
    </r>
  </si>
  <si>
    <r>
      <rPr>
        <sz val="6"/>
        <color theme="1"/>
        <rFont val="Calibri"/>
        <family val="2"/>
      </rPr>
      <t>PINTURA PVA BRANCO</t>
    </r>
  </si>
  <si>
    <r>
      <rPr>
        <sz val="6"/>
        <color theme="1"/>
        <rFont val="Calibri"/>
        <family val="2"/>
      </rPr>
      <t>m²</t>
    </r>
  </si>
  <si>
    <r>
      <rPr>
        <b/>
        <sz val="6"/>
        <color theme="1"/>
        <rFont val="Calibri"/>
        <family val="2"/>
      </rPr>
      <t>FORRO</t>
    </r>
  </si>
  <si>
    <r>
      <rPr>
        <sz val="6"/>
        <color theme="1"/>
        <rFont val="Calibri"/>
        <family val="2"/>
      </rPr>
      <t xml:space="preserve">FORRO MINERAL MODULAR HUNTER DOUGLAS ARMSTRONG
</t>
    </r>
    <r>
      <rPr>
        <sz val="6"/>
        <color theme="1"/>
        <rFont val="Calibri"/>
        <family val="2"/>
      </rPr>
      <t>1,25 x 0,625</t>
    </r>
  </si>
  <si>
    <r>
      <rPr>
        <sz val="6"/>
        <color theme="1"/>
        <rFont val="Calibri"/>
        <family val="2"/>
      </rPr>
      <t>m²</t>
    </r>
  </si>
  <si>
    <r>
      <rPr>
        <b/>
        <sz val="6"/>
        <color theme="1"/>
        <rFont val="Calibri"/>
        <family val="2"/>
      </rPr>
      <t>PORTAS</t>
    </r>
  </si>
  <si>
    <r>
      <rPr>
        <sz val="6"/>
        <color theme="1"/>
        <rFont val="Calibri"/>
        <family val="2"/>
      </rPr>
      <t>P1: PORTA DE MDF BRANCO, COM VISOR DE VIDRO E BATENTE DE MADEIRA PINTADA NA COR BRANCO. VÃO LUZ:0,90X2,10M;</t>
    </r>
  </si>
  <si>
    <r>
      <rPr>
        <sz val="6"/>
        <color theme="1"/>
        <rFont val="Calibri"/>
        <family val="2"/>
      </rPr>
      <t xml:space="preserve">P2: PORTA DE MDF BRANCO E BATENTE DE MADEIRA PINTADA
</t>
    </r>
    <r>
      <rPr>
        <sz val="6"/>
        <color theme="1"/>
        <rFont val="Calibri"/>
        <family val="2"/>
      </rPr>
      <t>NA COR BRANCO. VÃO LUZ:0,80X2,10M;</t>
    </r>
  </si>
  <si>
    <r>
      <rPr>
        <sz val="6"/>
        <color theme="1"/>
        <rFont val="Calibri"/>
        <family val="2"/>
      </rPr>
      <t xml:space="preserve">P3: PORTA DE MDF BRANCO E BATENTE DE MADEIRA PINTADA
</t>
    </r>
    <r>
      <rPr>
        <sz val="6"/>
        <color theme="1"/>
        <rFont val="Calibri"/>
        <family val="2"/>
      </rPr>
      <t>NA COR BRANCO. VÃO LUZ:0,90X2,10M;</t>
    </r>
  </si>
  <si>
    <r>
      <rPr>
        <b/>
        <sz val="6"/>
        <color theme="1"/>
        <rFont val="Calibri"/>
        <family val="2"/>
      </rPr>
      <t>MARCENARIA</t>
    </r>
  </si>
  <si>
    <r>
      <rPr>
        <sz val="6"/>
        <color theme="1"/>
        <rFont val="Calibri"/>
        <family val="2"/>
      </rPr>
      <t>BALCÃO DE MDF GRAFITE COM PORTAS DE CORRER BRANCA. PUXADORES = FUROS Ø4cm. E ESTOFAMENTO NA PARTE DOS BANCOS. PRATELEIRA INTERMEDIÁRIA NA ÁREA DE ARMÁRIOS.</t>
    </r>
  </si>
  <si>
    <r>
      <rPr>
        <sz val="6"/>
        <color theme="1"/>
        <rFont val="Calibri"/>
        <family val="2"/>
      </rPr>
      <t xml:space="preserve">GABINETE + ARMÁRIO SUSPENSO EM MDF GRAFITE. PREVER DOBRADIÇAS COM AMORTECIMENTO. PUXADORES = FUROS Ø4CM NAS PORTAS. MÓDULO LIXEIRA COM PORTINHOLA VAI
</t>
    </r>
    <r>
      <rPr>
        <sz val="6"/>
        <color theme="1"/>
        <rFont val="Calibri"/>
        <family val="2"/>
      </rPr>
      <t>E VEM</t>
    </r>
  </si>
  <si>
    <r>
      <rPr>
        <sz val="6"/>
        <color theme="1"/>
        <rFont val="Calibri"/>
        <family val="2"/>
      </rPr>
      <t>LOCKERS EM MDF GRAFITE PARA A SALA DOS PROGESSORES.</t>
    </r>
  </si>
  <si>
    <r>
      <rPr>
        <sz val="6"/>
        <color theme="1"/>
        <rFont val="Calibri"/>
        <family val="2"/>
      </rPr>
      <t>BANCADA CONTORNANDO O PILAR NA SALA DOS PROFESSORES. TAMPO MDF GRAFITE E BASE  MDF BRANCO</t>
    </r>
  </si>
  <si>
    <r>
      <rPr>
        <sz val="6"/>
        <color theme="1"/>
        <rFont val="Calibri"/>
        <family val="2"/>
      </rPr>
      <t>PREVER NOVO REVESTIMENTO EM LAMINADO MELAMÍNICO BRANCO PARA AS PORTAS DE SHAFTS DO CORREDOR</t>
    </r>
  </si>
  <si>
    <r>
      <rPr>
        <sz val="6"/>
        <color theme="1"/>
        <rFont val="Calibri"/>
        <family val="2"/>
      </rPr>
      <t>PREVER NOVO REVESTIMENTO EM LAMINADO MELAMÍNICO BRANCO PARA AS PORTAS DE SHAFTS DO CORREDOR</t>
    </r>
  </si>
  <si>
    <r>
      <rPr>
        <b/>
        <sz val="6"/>
        <color theme="1"/>
        <rFont val="Calibri"/>
        <family val="2"/>
      </rPr>
      <t>DIVISÓRIAS INDISTRIAIS</t>
    </r>
  </si>
  <si>
    <r>
      <rPr>
        <sz val="6"/>
        <color theme="1"/>
        <rFont val="Calibri"/>
        <family val="2"/>
      </rPr>
      <t xml:space="preserve">76PCSBU.1 H 2100 X L 900
</t>
    </r>
    <r>
      <rPr>
        <sz val="6"/>
        <color theme="1"/>
        <rFont val="Calibri"/>
        <family val="2"/>
      </rPr>
      <t xml:space="preserve">Porta comum sem bandeira única de vidro único. Porta: com requadro de alumínio.
</t>
    </r>
    <r>
      <rPr>
        <sz val="6"/>
        <color theme="1"/>
        <rFont val="Calibri"/>
        <family val="2"/>
      </rPr>
      <t xml:space="preserve">Vidro: Vidro Laminado 06mm Incolor Espessura: 36mm
</t>
    </r>
    <r>
      <rPr>
        <sz val="6"/>
        <color theme="1"/>
        <rFont val="Calibri"/>
        <family val="2"/>
      </rPr>
      <t xml:space="preserve">Perfis: Alumínio Pintado branco EA010 Fechadura: Fechadura Imab Vert 2 CA Puxador: sem puxador
</t>
    </r>
    <r>
      <rPr>
        <sz val="6"/>
        <color theme="1"/>
        <rFont val="Calibri"/>
        <family val="2"/>
      </rPr>
      <t xml:space="preserve">Película: sem pelicula Visor: sem visor Guilhotina: sem guilhotina
</t>
    </r>
    <r>
      <rPr>
        <sz val="6"/>
        <color theme="1"/>
        <rFont val="Calibri"/>
        <family val="2"/>
      </rPr>
      <t xml:space="preserve">Mola aérea: sem mola aerea
</t>
    </r>
    <r>
      <rPr>
        <sz val="6"/>
        <color theme="1"/>
        <rFont val="Calibri"/>
        <family val="2"/>
      </rPr>
      <t>Cantoneiras: sem cantoneiras Interruptor: sem interruptor</t>
    </r>
  </si>
  <si>
    <r>
      <rPr>
        <sz val="6"/>
        <color theme="1"/>
        <rFont val="Calibri"/>
        <family val="2"/>
      </rPr>
      <t xml:space="preserve">LC35MM2300.4 - H 2100 x L 2400
</t>
    </r>
    <r>
      <rPr>
        <sz val="6"/>
        <color theme="1"/>
        <rFont val="Calibri"/>
        <family val="2"/>
      </rPr>
      <t xml:space="preserve">Painel total de vidro único. Espessura: 35mm
</t>
    </r>
    <r>
      <rPr>
        <sz val="6"/>
        <color theme="1"/>
        <rFont val="Calibri"/>
        <family val="2"/>
      </rPr>
      <t xml:space="preserve">Quadro: Vidro único Vidro Laminado 10mm Incolor Película: sem pelicula
</t>
    </r>
    <r>
      <rPr>
        <sz val="6"/>
        <color theme="1"/>
        <rFont val="Calibri"/>
        <family val="2"/>
      </rPr>
      <t xml:space="preserve">Perfis: Alumínio Pintado branco EA010
</t>
    </r>
    <r>
      <rPr>
        <sz val="6"/>
        <color theme="1"/>
        <rFont val="Calibri"/>
        <family val="2"/>
      </rPr>
      <t>Quant.: 9,03 m²</t>
    </r>
  </si>
  <si>
    <r>
      <rPr>
        <sz val="6"/>
        <color theme="1"/>
        <rFont val="Calibri"/>
        <family val="2"/>
      </rPr>
      <t>m²</t>
    </r>
  </si>
  <si>
    <t>76PCSBU.1 H 2100 X L 900
Porta comum sem bandeira única de vidro único. Porta: com requadro de alumínio.
Vidro: Vidro Laminado 06mm Incolor Espessura: 36mm
Perfis: Alumínio Pintado branco EA010 Fechadura: Fechadura Imab Vert 2 CA Puxador: sem puxador
Película: sem pelicula Visor: sem visor Guilhotina: sem guilhotina
Mola aérea: sem mola aerea Cantoneiras: sem cantoneiras Interruptor: sem interruptor
Quant.: 1 pç</t>
  </si>
  <si>
    <r>
      <rPr>
        <sz val="6"/>
        <color theme="1"/>
        <rFont val="Calibri"/>
        <family val="2"/>
      </rPr>
      <t xml:space="preserve">LC35MM2300.4 - H 2100 x L 2400
</t>
    </r>
    <r>
      <rPr>
        <sz val="6"/>
        <color theme="1"/>
        <rFont val="Calibri"/>
        <family val="2"/>
      </rPr>
      <t xml:space="preserve">Painel total de vidro único. Espessura: 35mm
</t>
    </r>
    <r>
      <rPr>
        <sz val="6"/>
        <color theme="1"/>
        <rFont val="Calibri"/>
        <family val="2"/>
      </rPr>
      <t xml:space="preserve">Quadro: Vidro único Vidro Laminado 10mm Incolor Película: sem pelicula
</t>
    </r>
    <r>
      <rPr>
        <sz val="6"/>
        <color theme="1"/>
        <rFont val="Calibri"/>
        <family val="2"/>
      </rPr>
      <t xml:space="preserve">Perfis: Alumínio Pintado branco EA010
</t>
    </r>
    <r>
      <rPr>
        <sz val="6"/>
        <color theme="1"/>
        <rFont val="Calibri"/>
        <family val="2"/>
      </rPr>
      <t>Quant.: 1,32 m²</t>
    </r>
  </si>
  <si>
    <r>
      <rPr>
        <sz val="6"/>
        <color theme="1"/>
        <rFont val="Calibri"/>
        <family val="2"/>
      </rPr>
      <t>m²</t>
    </r>
  </si>
  <si>
    <r>
      <rPr>
        <sz val="6"/>
        <color theme="1"/>
        <rFont val="Calibri"/>
        <family val="2"/>
      </rPr>
      <t xml:space="preserve">76PCSBU.1 H 2100 X L 900
</t>
    </r>
    <r>
      <rPr>
        <sz val="6"/>
        <color theme="1"/>
        <rFont val="Calibri"/>
        <family val="2"/>
      </rPr>
      <t xml:space="preserve">Porta comum sem bandeira única de vidro único. Porta: com requadro de alumínio.
</t>
    </r>
    <r>
      <rPr>
        <sz val="6"/>
        <color theme="1"/>
        <rFont val="Calibri"/>
        <family val="2"/>
      </rPr>
      <t xml:space="preserve">Vidro: Vidro Laminado 06mm Incolor Espessura: 36mm
</t>
    </r>
    <r>
      <rPr>
        <sz val="6"/>
        <color theme="1"/>
        <rFont val="Calibri"/>
        <family val="2"/>
      </rPr>
      <t xml:space="preserve">Perfis: Alumínio Pintado branco EA010 Fechadura: Fechadura Imab Vert 2 CA Puxador: sem puxador
</t>
    </r>
    <r>
      <rPr>
        <sz val="6"/>
        <color theme="1"/>
        <rFont val="Calibri"/>
        <family val="2"/>
      </rPr>
      <t xml:space="preserve">Película: sem pelicula Visor: sem visor Guilhotina: sem guilhotina
</t>
    </r>
    <r>
      <rPr>
        <sz val="6"/>
        <color theme="1"/>
        <rFont val="Calibri"/>
        <family val="2"/>
      </rPr>
      <t xml:space="preserve">Mola aérea: sem mola aerea Cantoneiras: sem cantoneiras Interruptor: sem interruptor
</t>
    </r>
    <r>
      <rPr>
        <sz val="6"/>
        <color theme="1"/>
        <rFont val="Calibri"/>
        <family val="2"/>
      </rPr>
      <t>Quant.: 2 pç</t>
    </r>
  </si>
  <si>
    <r>
      <rPr>
        <sz val="6"/>
        <color theme="1"/>
        <rFont val="Calibri"/>
        <family val="2"/>
      </rPr>
      <t xml:space="preserve">LC35MM2300.4 - H 2100 x L 2400
</t>
    </r>
    <r>
      <rPr>
        <sz val="6"/>
        <color theme="1"/>
        <rFont val="Calibri"/>
        <family val="2"/>
      </rPr>
      <t xml:space="preserve">Painel total de vidro único. Espessura: 35mm
</t>
    </r>
    <r>
      <rPr>
        <sz val="6"/>
        <color theme="1"/>
        <rFont val="Calibri"/>
        <family val="2"/>
      </rPr>
      <t xml:space="preserve">Quadro: Vidro único Vidro Laminado 10mm Incolor Película: sem pelicula
</t>
    </r>
    <r>
      <rPr>
        <sz val="6"/>
        <color theme="1"/>
        <rFont val="Calibri"/>
        <family val="2"/>
      </rPr>
      <t xml:space="preserve">Perfis: Alumínio Pintado branco EA010
</t>
    </r>
    <r>
      <rPr>
        <sz val="6"/>
        <color theme="1"/>
        <rFont val="Calibri"/>
        <family val="2"/>
      </rPr>
      <t>Quant.: 5,59 m²</t>
    </r>
  </si>
  <si>
    <r>
      <rPr>
        <sz val="6"/>
        <color theme="1"/>
        <rFont val="Calibri"/>
        <family val="2"/>
      </rPr>
      <t>m²</t>
    </r>
  </si>
  <si>
    <r>
      <rPr>
        <sz val="6"/>
        <color theme="1"/>
        <rFont val="Calibri"/>
        <family val="2"/>
      </rPr>
      <t xml:space="preserve">76PCSBU.1 H 2100 X L 900
</t>
    </r>
    <r>
      <rPr>
        <sz val="6"/>
        <color theme="1"/>
        <rFont val="Calibri"/>
        <family val="2"/>
      </rPr>
      <t xml:space="preserve">Porta comum sem bandeira única de vidro único. Porta: com requadro de alumínio.
</t>
    </r>
    <r>
      <rPr>
        <sz val="6"/>
        <color theme="1"/>
        <rFont val="Calibri"/>
        <family val="2"/>
      </rPr>
      <t xml:space="preserve">Vidro: Vidro Laminado 06mm Incolor Espessura: 36mm
</t>
    </r>
    <r>
      <rPr>
        <sz val="6"/>
        <color theme="1"/>
        <rFont val="Calibri"/>
        <family val="2"/>
      </rPr>
      <t xml:space="preserve">Perfis: Alumínio Pintado branco EA010 Fechadura: Fechadura Imab Vert 2 CA Puxador: sem puxador
</t>
    </r>
    <r>
      <rPr>
        <sz val="6"/>
        <color theme="1"/>
        <rFont val="Calibri"/>
        <family val="2"/>
      </rPr>
      <t xml:space="preserve">Película: sem pelicula Visor: sem visor Guilhotina: sem guilhotina
</t>
    </r>
    <r>
      <rPr>
        <sz val="6"/>
        <color theme="1"/>
        <rFont val="Calibri"/>
        <family val="2"/>
      </rPr>
      <t xml:space="preserve">Mola aérea: sem mola aerea Cantoneiras: sem cantoneiras Interruptor: sem interruptor
</t>
    </r>
    <r>
      <rPr>
        <sz val="6"/>
        <color theme="1"/>
        <rFont val="Calibri"/>
        <family val="2"/>
      </rPr>
      <t>Quant.: 2 pç</t>
    </r>
  </si>
  <si>
    <r>
      <rPr>
        <sz val="6"/>
        <color theme="1"/>
        <rFont val="Calibri"/>
        <family val="2"/>
      </rPr>
      <t xml:space="preserve">LC35MM2300.4 - H 2100 x L 2400
</t>
    </r>
    <r>
      <rPr>
        <sz val="6"/>
        <color theme="1"/>
        <rFont val="Calibri"/>
        <family val="2"/>
      </rPr>
      <t xml:space="preserve">Painel total de vidro único. Espessura: 35mm
</t>
    </r>
    <r>
      <rPr>
        <sz val="6"/>
        <color theme="1"/>
        <rFont val="Calibri"/>
        <family val="2"/>
      </rPr>
      <t xml:space="preserve">Quadro: Vidro único Vidro Laminado 10mm Incolor Película: sem pelicula
</t>
    </r>
    <r>
      <rPr>
        <sz val="6"/>
        <color theme="1"/>
        <rFont val="Calibri"/>
        <family val="2"/>
      </rPr>
      <t xml:space="preserve">Perfis: Alumínio Pintado branco EA010
</t>
    </r>
    <r>
      <rPr>
        <sz val="6"/>
        <color theme="1"/>
        <rFont val="Calibri"/>
        <family val="2"/>
      </rPr>
      <t>Quant.: 5,59 m²</t>
    </r>
  </si>
  <si>
    <r>
      <rPr>
        <sz val="6"/>
        <color theme="1"/>
        <rFont val="Calibri"/>
        <family val="2"/>
      </rPr>
      <t>m²</t>
    </r>
  </si>
  <si>
    <r>
      <rPr>
        <sz val="6"/>
        <color theme="1"/>
        <rFont val="Calibri"/>
        <family val="2"/>
      </rPr>
      <t>INSTALAÇÃO, FRETE</t>
    </r>
  </si>
  <si>
    <r>
      <rPr>
        <sz val="6"/>
        <color theme="1"/>
        <rFont val="Calibri"/>
        <family val="2"/>
      </rPr>
      <t>vb</t>
    </r>
  </si>
  <si>
    <r>
      <rPr>
        <b/>
        <sz val="6"/>
        <color theme="1"/>
        <rFont val="Calibri"/>
        <family val="2"/>
      </rPr>
      <t>VIDRAÇARIA</t>
    </r>
  </si>
  <si>
    <t>un.</t>
  </si>
  <si>
    <r>
      <rPr>
        <b/>
        <sz val="6"/>
        <color theme="1"/>
        <rFont val="Calibri"/>
        <family val="2"/>
      </rPr>
      <t>MARMORARIA</t>
    </r>
  </si>
  <si>
    <t>BANCADA DE GRANITO PRETO CINZA ANDORINHA, COM CUBA ESCULPIDA NA PRÓPRIA PEDRA, TORNEIRAS E SABONETEIRAS DE MESA (FUROS PREVISTOS) FRONTÃO DE 15CM. 0,43 X 1,51 X 0,15M</t>
  </si>
  <si>
    <t>BANCADA DE GRANITO PRETO CINZA ANDORINHA, COM CUBA ESCULPIDA NA PRÓPRIA PEDRA, TORNEIRAS E SABONETEIRAS DE MESA (FUROS PREVISTOS) FRONTÃO DE 15CM. 0,43 X 2,31 X 0,15M</t>
  </si>
  <si>
    <r>
      <rPr>
        <b/>
        <sz val="6"/>
        <color theme="1"/>
        <rFont val="Calibri"/>
        <family val="2"/>
      </rPr>
      <t>ACESSÓRIOS LOUÇAS E METAIS SANITÁRIOS</t>
    </r>
  </si>
  <si>
    <r>
      <rPr>
        <sz val="6"/>
        <color theme="1"/>
        <rFont val="Calibri"/>
        <family val="2"/>
      </rPr>
      <t xml:space="preserve">DISPENSER BANHEIRO PARA PAPEL TOALHA AÇO INOX
</t>
    </r>
    <r>
      <rPr>
        <sz val="6"/>
        <color theme="1"/>
        <rFont val="Calibri"/>
        <family val="2"/>
      </rPr>
      <t>FRIGOPRO</t>
    </r>
  </si>
  <si>
    <r>
      <rPr>
        <sz val="6"/>
        <color theme="1"/>
        <rFont val="Calibri"/>
        <family val="2"/>
      </rPr>
      <t>PORTA PAPEL HIGIÊNICO  DE AÇO INOX</t>
    </r>
  </si>
  <si>
    <r>
      <rPr>
        <sz val="6"/>
        <color theme="1"/>
        <rFont val="Calibri"/>
        <family val="2"/>
      </rPr>
      <t>DISPENSER DE SABÃO LÍQUIDO DECAMATIC</t>
    </r>
  </si>
  <si>
    <r>
      <rPr>
        <sz val="6"/>
        <color theme="1"/>
        <rFont val="Calibri"/>
        <family val="2"/>
      </rPr>
      <t>DISPENSER DE SABÃO LÍQUIDO DE PAREDE DE INOX</t>
    </r>
  </si>
  <si>
    <r>
      <rPr>
        <sz val="6"/>
        <color theme="1"/>
        <rFont val="Calibri"/>
        <family val="2"/>
      </rPr>
      <t>BARRA CROMADA PARA CADEIRANTE COMP 80cm</t>
    </r>
  </si>
  <si>
    <r>
      <rPr>
        <sz val="6"/>
        <color theme="1"/>
        <rFont val="Calibri"/>
        <family val="2"/>
      </rPr>
      <t>CUBA INOX TRAMONTINA 30x50cm</t>
    </r>
  </si>
  <si>
    <r>
      <rPr>
        <sz val="6"/>
        <color theme="1"/>
        <rFont val="Calibri"/>
        <family val="2"/>
      </rPr>
      <t>LIXEIRA DE INOX 30cm DE Ø POR 60cm DE ALTURA SEM TAMPA</t>
    </r>
  </si>
  <si>
    <r>
      <rPr>
        <sz val="6"/>
        <color theme="1"/>
        <rFont val="Calibri"/>
        <family val="2"/>
      </rPr>
      <t>LIXEIRA DE INOX 20cm DE Ø POR 35cm DE ALTURA SEM TAMPA</t>
    </r>
  </si>
  <si>
    <r>
      <rPr>
        <sz val="6"/>
        <color theme="1"/>
        <rFont val="Calibri"/>
        <family val="2"/>
      </rPr>
      <t xml:space="preserve">ACABAMENTO PARA REGISTRO  CROMADO DECA LINK
</t>
    </r>
    <r>
      <rPr>
        <sz val="6"/>
        <color theme="1"/>
        <rFont val="Calibri"/>
        <family val="2"/>
      </rPr>
      <t>(REGISTRO DE GAVETA)</t>
    </r>
  </si>
  <si>
    <r>
      <rPr>
        <sz val="6"/>
        <color theme="1"/>
        <rFont val="Calibri"/>
        <family val="2"/>
      </rPr>
      <t>KIT BACIA COM CAIXA ACOPLADA E ASSENTO + ACESSÓRIOS PARA INSTALAÇÃO ASPEN BRANCO KP.750.17 DECA</t>
    </r>
  </si>
  <si>
    <r>
      <rPr>
        <sz val="6"/>
        <color theme="1"/>
        <rFont val="Calibri"/>
        <family val="2"/>
      </rPr>
      <t xml:space="preserve">KIT VOGUE PLUS BACIA ACOPLADA+ASSENTO KP505 BRANCO -
</t>
    </r>
    <r>
      <rPr>
        <sz val="6"/>
        <color theme="1"/>
        <rFont val="Calibri"/>
        <family val="2"/>
      </rPr>
      <t>DECA</t>
    </r>
  </si>
  <si>
    <r>
      <rPr>
        <sz val="6"/>
        <color theme="1"/>
        <rFont val="Calibri"/>
        <family val="2"/>
      </rPr>
      <t xml:space="preserve">SIFÃO COPO RÍGIDO METAL PARA LAVATÓRIO 30CM 1X1.1/2"
</t>
    </r>
    <r>
      <rPr>
        <sz val="6"/>
        <color theme="1"/>
        <rFont val="Calibri"/>
        <family val="2"/>
      </rPr>
      <t>DECA</t>
    </r>
  </si>
  <si>
    <r>
      <rPr>
        <sz val="6"/>
        <color theme="1"/>
        <rFont val="Calibri"/>
        <family val="2"/>
      </rPr>
      <t>SIFÃO FLEXÍVEL BRANCO</t>
    </r>
  </si>
  <si>
    <r>
      <rPr>
        <sz val="6"/>
        <color theme="1"/>
        <rFont val="Calibri"/>
        <family val="2"/>
      </rPr>
      <t>TORNEIRA DECA PRESSMATIC DE DE MESA</t>
    </r>
  </si>
  <si>
    <r>
      <rPr>
        <sz val="6"/>
        <color theme="1"/>
        <rFont val="Calibri"/>
        <family val="2"/>
      </rPr>
      <t>TORNEIRA DECA LINK BICA ALTA</t>
    </r>
  </si>
  <si>
    <r>
      <rPr>
        <sz val="6"/>
        <color theme="1"/>
        <rFont val="Calibri"/>
        <family val="2"/>
      </rPr>
      <t>TORNEIRA DECAMATIC CONFORTO DE MESA</t>
    </r>
  </si>
  <si>
    <r>
      <rPr>
        <sz val="6"/>
        <color theme="1"/>
        <rFont val="Calibri"/>
        <family val="2"/>
      </rPr>
      <t xml:space="preserve">TORNEIRA DE JARDIM E TANQUE COM ADAPTADOR PARA
</t>
    </r>
    <r>
      <rPr>
        <sz val="6"/>
        <color theme="1"/>
        <rFont val="Calibri"/>
        <family val="2"/>
      </rPr>
      <t>MANGUEIRA IZY CROMADO DECA</t>
    </r>
  </si>
  <si>
    <r>
      <rPr>
        <sz val="6"/>
        <color theme="1"/>
        <rFont val="Calibri"/>
        <family val="2"/>
      </rPr>
      <t xml:space="preserve">LAVATÓRIO COM COLUNA SUSPENSA DECA VOGUE PLUS
</t>
    </r>
    <r>
      <rPr>
        <sz val="6"/>
        <color theme="1"/>
        <rFont val="Calibri"/>
        <family val="2"/>
      </rPr>
      <t>BRANCO</t>
    </r>
  </si>
  <si>
    <r>
      <rPr>
        <b/>
        <sz val="6"/>
        <color theme="1"/>
        <rFont val="Calibri"/>
        <family val="2"/>
      </rPr>
      <t>LIMPEZA PÓS OBRA</t>
    </r>
  </si>
  <si>
    <r>
      <rPr>
        <sz val="6"/>
        <color theme="1"/>
        <rFont val="Calibri"/>
        <family val="2"/>
      </rPr>
      <t>LIMPEZA PÓS OBRA</t>
    </r>
  </si>
  <si>
    <r>
      <rPr>
        <b/>
        <sz val="6"/>
        <color theme="1"/>
        <rFont val="Calibri"/>
        <family val="2"/>
      </rPr>
      <t>EQUPE TÉCNICA GERENCIAMENTO</t>
    </r>
  </si>
  <si>
    <r>
      <rPr>
        <sz val="6"/>
        <color theme="1"/>
        <rFont val="Calibri"/>
        <family val="2"/>
      </rPr>
      <t>EQUIPE TÉCNICA GERENCIAMENTO</t>
    </r>
  </si>
  <si>
    <r>
      <rPr>
        <sz val="6"/>
        <color theme="1"/>
        <rFont val="Calibri"/>
        <family val="2"/>
      </rPr>
      <t>mês</t>
    </r>
  </si>
  <si>
    <r>
      <rPr>
        <b/>
        <sz val="6"/>
        <color theme="1"/>
        <rFont val="Calibri"/>
        <family val="2"/>
      </rPr>
      <t>OPCIONAIS</t>
    </r>
  </si>
  <si>
    <r>
      <rPr>
        <sz val="6"/>
        <color theme="1"/>
        <rFont val="Calibri"/>
        <family val="2"/>
      </rPr>
      <t>PROJETORES</t>
    </r>
  </si>
  <si>
    <t>um</t>
  </si>
  <si>
    <t>SUBTOTAL</t>
  </si>
  <si>
    <t>BDI</t>
  </si>
  <si>
    <t>PREÇO FINAL</t>
  </si>
  <si>
    <t>.........................................................................................</t>
  </si>
  <si>
    <r>
      <rPr>
        <b/>
        <sz val="11"/>
        <color theme="1"/>
        <rFont val="Calibri"/>
        <family val="2"/>
      </rPr>
      <t>ITEM</t>
    </r>
  </si>
  <si>
    <r>
      <rPr>
        <b/>
        <sz val="11"/>
        <color theme="1"/>
        <rFont val="Calibri"/>
        <family val="2"/>
      </rPr>
      <t>DESCRIÇÃO DOS SERVIÇOS</t>
    </r>
  </si>
  <si>
    <r>
      <rPr>
        <b/>
        <sz val="11"/>
        <color theme="1"/>
        <rFont val="Calibri"/>
        <family val="2"/>
      </rPr>
      <t>VALORES TOTAIS</t>
    </r>
  </si>
  <si>
    <r>
      <rPr>
        <b/>
        <sz val="10"/>
        <color theme="1"/>
        <rFont val="Calibri"/>
        <family val="2"/>
      </rPr>
      <t>MEDIÇÃO 01</t>
    </r>
  </si>
  <si>
    <r>
      <rPr>
        <b/>
        <sz val="10"/>
        <color theme="1"/>
        <rFont val="Calibri"/>
        <family val="2"/>
      </rPr>
      <t>MEDIÇÃO 02</t>
    </r>
  </si>
  <si>
    <r>
      <rPr>
        <b/>
        <sz val="10"/>
        <color theme="1"/>
        <rFont val="Calibri"/>
        <family val="2"/>
      </rPr>
      <t>MEDIÇÃO 03</t>
    </r>
  </si>
  <si>
    <r>
      <rPr>
        <b/>
        <sz val="10"/>
        <color theme="1"/>
        <rFont val="Calibri"/>
        <family val="2"/>
      </rPr>
      <t>MEDIÇÃO 04</t>
    </r>
  </si>
  <si>
    <r>
      <rPr>
        <b/>
        <sz val="10"/>
        <color theme="1"/>
        <rFont val="Calibri"/>
        <family val="2"/>
      </rPr>
      <t>MEDIÇÃO 05</t>
    </r>
  </si>
  <si>
    <r>
      <rPr>
        <b/>
        <sz val="10"/>
        <color theme="1"/>
        <rFont val="Calibri"/>
        <family val="2"/>
      </rPr>
      <t>TOTAL</t>
    </r>
  </si>
  <si>
    <r>
      <rPr>
        <b/>
        <sz val="10"/>
        <color theme="1"/>
        <rFont val="Calibri"/>
        <family val="2"/>
      </rPr>
      <t>%</t>
    </r>
  </si>
  <si>
    <r>
      <rPr>
        <b/>
        <sz val="10"/>
        <color theme="1"/>
        <rFont val="Calibri"/>
        <family val="2"/>
      </rPr>
      <t>MÊS 1</t>
    </r>
  </si>
  <si>
    <r>
      <rPr>
        <b/>
        <sz val="10"/>
        <color theme="1"/>
        <rFont val="Calibri"/>
        <family val="2"/>
      </rPr>
      <t>%</t>
    </r>
  </si>
  <si>
    <r>
      <rPr>
        <b/>
        <sz val="10"/>
        <color theme="1"/>
        <rFont val="Calibri"/>
        <family val="2"/>
      </rPr>
      <t>MÊS 2</t>
    </r>
  </si>
  <si>
    <r>
      <rPr>
        <b/>
        <sz val="10"/>
        <color theme="1"/>
        <rFont val="Calibri"/>
        <family val="2"/>
      </rPr>
      <t>%</t>
    </r>
  </si>
  <si>
    <r>
      <rPr>
        <b/>
        <sz val="10"/>
        <color theme="1"/>
        <rFont val="Calibri"/>
        <family val="2"/>
      </rPr>
      <t>MÊS 3</t>
    </r>
  </si>
  <si>
    <r>
      <rPr>
        <b/>
        <sz val="10"/>
        <color theme="1"/>
        <rFont val="Calibri"/>
        <family val="2"/>
      </rPr>
      <t>%</t>
    </r>
  </si>
  <si>
    <r>
      <rPr>
        <b/>
        <sz val="10"/>
        <color theme="1"/>
        <rFont val="Calibri"/>
        <family val="2"/>
      </rPr>
      <t>MÊS 4</t>
    </r>
  </si>
  <si>
    <r>
      <rPr>
        <b/>
        <sz val="10"/>
        <color theme="1"/>
        <rFont val="Calibri"/>
        <family val="2"/>
      </rPr>
      <t>%</t>
    </r>
  </si>
  <si>
    <r>
      <rPr>
        <b/>
        <sz val="10"/>
        <color theme="1"/>
        <rFont val="Calibri"/>
        <family val="2"/>
      </rPr>
      <t>MÊS 5</t>
    </r>
  </si>
  <si>
    <r>
      <rPr>
        <b/>
        <sz val="10"/>
        <color theme="1"/>
        <rFont val="Calibri"/>
        <family val="2"/>
      </rPr>
      <t>%</t>
    </r>
  </si>
  <si>
    <r>
      <rPr>
        <b/>
        <sz val="9"/>
        <color theme="1"/>
        <rFont val="Arial"/>
        <family val="2"/>
      </rPr>
      <t>SERVIÇOS INICIAIS</t>
    </r>
  </si>
  <si>
    <r>
      <rPr>
        <b/>
        <sz val="9"/>
        <color theme="1"/>
        <rFont val="Arial"/>
        <family val="2"/>
      </rPr>
      <t>DEMOLIÇÕES</t>
    </r>
  </si>
  <si>
    <r>
      <rPr>
        <b/>
        <sz val="9"/>
        <color theme="1"/>
        <rFont val="Arial"/>
        <family val="2"/>
      </rPr>
      <t>CONTRAPISO</t>
    </r>
  </si>
  <si>
    <r>
      <rPr>
        <b/>
        <sz val="9"/>
        <color theme="1"/>
        <rFont val="Arial"/>
        <family val="2"/>
      </rPr>
      <t>PAREDES</t>
    </r>
  </si>
  <si>
    <r>
      <rPr>
        <b/>
        <sz val="9"/>
        <color theme="1"/>
        <rFont val="Arial"/>
        <family val="2"/>
      </rPr>
      <t>HIDRÁULICA</t>
    </r>
  </si>
  <si>
    <r>
      <rPr>
        <b/>
        <sz val="9"/>
        <color theme="1"/>
        <rFont val="Arial"/>
        <family val="2"/>
      </rPr>
      <t>ELÉTRICA</t>
    </r>
  </si>
  <si>
    <r>
      <rPr>
        <b/>
        <sz val="9"/>
        <color theme="1"/>
        <rFont val="Arial"/>
        <family val="2"/>
      </rPr>
      <t>CABEAMENTO ESTRUTURADO</t>
    </r>
  </si>
  <si>
    <r>
      <rPr>
        <b/>
        <sz val="9"/>
        <color theme="1"/>
        <rFont val="Arial"/>
        <family val="2"/>
      </rPr>
      <t>ILUMINAÇÃO</t>
    </r>
  </si>
  <si>
    <r>
      <rPr>
        <b/>
        <sz val="9"/>
        <color theme="1"/>
        <rFont val="Arial"/>
        <family val="2"/>
      </rPr>
      <t>SISTEMA DE AR CONDICIONADO VRF + AR EXTERNO</t>
    </r>
  </si>
  <si>
    <r>
      <rPr>
        <b/>
        <sz val="9"/>
        <color theme="1"/>
        <rFont val="Arial"/>
        <family val="2"/>
      </rPr>
      <t>REVESTIMENTO DE PISO</t>
    </r>
  </si>
  <si>
    <r>
      <rPr>
        <b/>
        <sz val="9"/>
        <color theme="1"/>
        <rFont val="Arial"/>
        <family val="2"/>
      </rPr>
      <t>MULTIMÍDIA</t>
    </r>
  </si>
  <si>
    <r>
      <rPr>
        <b/>
        <sz val="9"/>
        <color theme="1"/>
        <rFont val="Arial"/>
        <family val="2"/>
      </rPr>
      <t>RODAPÉ</t>
    </r>
  </si>
  <si>
    <r>
      <rPr>
        <b/>
        <sz val="9"/>
        <color theme="1"/>
        <rFont val="Arial"/>
        <family val="2"/>
      </rPr>
      <t>PINTURA</t>
    </r>
  </si>
  <si>
    <r>
      <rPr>
        <b/>
        <sz val="9"/>
        <color theme="1"/>
        <rFont val="Arial"/>
        <family val="2"/>
      </rPr>
      <t>FORRO</t>
    </r>
  </si>
  <si>
    <r>
      <rPr>
        <b/>
        <sz val="9"/>
        <color theme="1"/>
        <rFont val="Arial"/>
        <family val="2"/>
      </rPr>
      <t>PORTAS</t>
    </r>
  </si>
  <si>
    <r>
      <rPr>
        <b/>
        <sz val="9"/>
        <color theme="1"/>
        <rFont val="Arial"/>
        <family val="2"/>
      </rPr>
      <t>MARCENARIA</t>
    </r>
  </si>
  <si>
    <r>
      <rPr>
        <b/>
        <sz val="9"/>
        <color theme="1"/>
        <rFont val="Arial"/>
        <family val="2"/>
      </rPr>
      <t>DIVISÓRIAS INDISTRIAIS</t>
    </r>
  </si>
  <si>
    <r>
      <rPr>
        <b/>
        <sz val="9"/>
        <color theme="1"/>
        <rFont val="Arial"/>
        <family val="2"/>
      </rPr>
      <t>VIDRAÇARIA</t>
    </r>
  </si>
  <si>
    <r>
      <rPr>
        <b/>
        <sz val="9"/>
        <color theme="1"/>
        <rFont val="Arial"/>
        <family val="2"/>
      </rPr>
      <t>MARMORARIA</t>
    </r>
  </si>
  <si>
    <r>
      <rPr>
        <b/>
        <sz val="9"/>
        <color theme="1"/>
        <rFont val="Arial"/>
        <family val="2"/>
      </rPr>
      <t>ACESSÓRIOS LOUÇAS E METAIS SANITÁRIOS</t>
    </r>
  </si>
  <si>
    <r>
      <rPr>
        <b/>
        <sz val="9"/>
        <color theme="1"/>
        <rFont val="Arial"/>
        <family val="2"/>
      </rPr>
      <t>LIMPEZA PÓS OBRA</t>
    </r>
  </si>
  <si>
    <r>
      <rPr>
        <b/>
        <sz val="9"/>
        <color theme="1"/>
        <rFont val="Arial"/>
        <family val="2"/>
      </rPr>
      <t>EQUPE TÉCNICA GERENCIAMENTO</t>
    </r>
  </si>
  <si>
    <r>
      <rPr>
        <b/>
        <sz val="9"/>
        <color theme="1"/>
        <rFont val="Arial"/>
        <family val="2"/>
      </rPr>
      <t>OPCIONAIS</t>
    </r>
  </si>
  <si>
    <r>
      <rPr>
        <b/>
        <sz val="11"/>
        <color rgb="FFFFFFFF"/>
        <rFont val="Arial"/>
        <family val="2"/>
      </rPr>
      <t>TOTAL</t>
    </r>
  </si>
  <si>
    <t>serv</t>
  </si>
  <si>
    <t>DRENO DE ESGOTO (AR CONDICIONADO)</t>
  </si>
  <si>
    <t>LOUSAS DE VIDRO COM PINTURA BRANCA PELO VERSO
COLADOS NA PAREDE, 1,10 X 2,00M</t>
  </si>
  <si>
    <t>LOUSAS DE VIDRO COM PINTURA BRANCA PELO VERSO
COLADOS NA PAREDE, 1,10 X 3,30M</t>
  </si>
  <si>
    <t>23.4</t>
  </si>
  <si>
    <t>DEVOLUÇÃO DE MOBÍLIA</t>
  </si>
  <si>
    <t>....................................................................................</t>
  </si>
  <si>
    <t>...................................................................................</t>
  </si>
  <si>
    <t>USP - FACULDADE DE DIREITO REFORMA DO 8º ANDAR (DEPTO. DE DIREITO ECONÔMICO E FINANCEIRO) - PLANILHA ORÇAMENTÁRIA</t>
  </si>
  <si>
    <t>USP - FACULDADE DE DIREITO REFORMA DO 8º ANDAR (DEPTO. DE DIREITO ECONÔMICO E FINANCEIRO) - CRONOGRAMA FÍSICO-FINANCEIRO</t>
  </si>
  <si>
    <t>JANELAS ACÚSTICAS SOBREPOR - SALA DE TREINAMENTO A, SALA DE TREINAMENTO B,SALA DE SEMINÁRIO E SECRETARIA</t>
  </si>
  <si>
    <t>FECHAMENTO DE VÃO DE ALVENARIA (PASSAGEM DA TUBULAÇÃO DO DRENO DO AR CONDICIONADO)</t>
  </si>
  <si>
    <t>ABERTURA DE VÃO NA ALVENARIA (PASSAGEM DA TUBULAÇÃO DO DRENO DO AR CONDICIONADO E PONTOS PROVISIONADOS PARA AS TUBULAÇÕES FREIGORÍGENAS E ELÉTRICA)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</si>
  <si>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</si>
  <si>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</si>
  <si>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</si>
  <si>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</si>
  <si>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</si>
  <si>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</si>
  <si>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</si>
  <si>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</si>
  <si>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</si>
  <si>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</si>
  <si>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</si>
  <si>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</si>
  <si>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</si>
  <si>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</si>
  <si>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</si>
  <si>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</si>
  <si>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</si>
  <si>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</si>
  <si>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</si>
  <si>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</si>
  <si>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</si>
  <si>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</si>
  <si>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</si>
  <si>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</si>
  <si>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</si>
  <si>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</si>
  <si>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</si>
  <si>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</si>
  <si>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</si>
  <si>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</si>
  <si>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7.1</t>
  </si>
  <si>
    <t>7.2</t>
  </si>
  <si>
    <t>7.3</t>
  </si>
  <si>
    <t>7.4</t>
  </si>
  <si>
    <t>8.1</t>
  </si>
  <si>
    <t>8.2</t>
  </si>
  <si>
    <t>8.3</t>
  </si>
  <si>
    <t>9.1</t>
  </si>
  <si>
    <t>9.2</t>
  </si>
  <si>
    <t>9.3</t>
  </si>
  <si>
    <t>9.4</t>
  </si>
  <si>
    <t>9.5</t>
  </si>
  <si>
    <t>9.6</t>
  </si>
  <si>
    <t>9.7</t>
  </si>
  <si>
    <t>10.1</t>
  </si>
  <si>
    <t>10.2</t>
  </si>
  <si>
    <t>11.1</t>
  </si>
  <si>
    <t>11.2</t>
  </si>
  <si>
    <t>11.3</t>
  </si>
  <si>
    <t>11.4</t>
  </si>
  <si>
    <t>12.1</t>
  </si>
  <si>
    <t>13.1</t>
  </si>
  <si>
    <t>13.2</t>
  </si>
  <si>
    <t>13.3</t>
  </si>
  <si>
    <t>14.1</t>
  </si>
  <si>
    <t>15.1</t>
  </si>
  <si>
    <t>15.2</t>
  </si>
  <si>
    <t>15.3</t>
  </si>
  <si>
    <t>16.1</t>
  </si>
  <si>
    <t>16.2</t>
  </si>
  <si>
    <t>16.3</t>
  </si>
  <si>
    <t>16.4</t>
  </si>
  <si>
    <t>16.5</t>
  </si>
  <si>
    <t>16.6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</si>
  <si>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</si>
  <si>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</si>
  <si>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</si>
  <si>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</si>
  <si>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</si>
  <si>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</si>
  <si>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</si>
  <si>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</si>
  <si>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</si>
  <si>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ESPELHO PRATA 6MM 0,60 X 0,90M</t>
  </si>
  <si>
    <t>ESPELHO PRATA 6MM 1,51 X 1,05M</t>
  </si>
  <si>
    <t>ESPELHO PRATA 6MM 1,15 X 1,05M</t>
  </si>
  <si>
    <t>ESPELHO PRATA 6MM 1,16 X 1,05M</t>
  </si>
  <si>
    <t>BANCADA DE GRANITO PRETO CINZA ANDORINHA, COM CUBA DE INOX DE 30X50CM + TORNEIRA DE MESA - DIM: 1,85 X 0,60M</t>
  </si>
  <si>
    <t>18.1</t>
  </si>
  <si>
    <t>18.2</t>
  </si>
  <si>
    <t>18.3</t>
  </si>
  <si>
    <t>18.4</t>
  </si>
  <si>
    <t>18.5</t>
  </si>
  <si>
    <t>18.6</t>
  </si>
  <si>
    <t>19.1</t>
  </si>
  <si>
    <t>19.2</t>
  </si>
  <si>
    <t>19.3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</si>
  <si>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</si>
  <si>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</si>
  <si>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</si>
  <si>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</si>
  <si>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</si>
  <si>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</si>
  <si>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</si>
  <si>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</si>
  <si>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</si>
  <si>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</si>
  <si>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</si>
  <si>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</si>
  <si>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</si>
  <si>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</si>
  <si>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</si>
  <si>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</si>
  <si>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</si>
  <si>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</si>
  <si>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21.1</t>
  </si>
  <si>
    <t>22.2</t>
  </si>
  <si>
    <t>23.1</t>
  </si>
  <si>
    <t>23.2</t>
  </si>
  <si>
    <t>23.3</t>
  </si>
  <si>
    <t>TELAS DE PROJEÇÃO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</si>
</sst>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0.0"/>
    <numFmt numFmtId="165" formatCode="_-&quot;R$&quot;\ * #,##0.00_-;\-&quot;R$&quot;\ * #,##0.00_-;_-&quot;R$&quot;\ * &quot;-&quot;??_-;_-@"/>
  </numFmts>
  <fonts count="27" x14ac:knownFonts="1">
    <font>
      <sz val="11"/>
      <color theme="1"/>
      <name val="Calibri"/>
      <scheme val="minor"/>
    </font>
    <font>
      <sz val="11"/>
      <name val="Calibri"/>
      <family val="2"/>
    </font>
    <font>
      <sz val="11"/>
      <color theme="1"/>
      <name val="Calibri"/>
      <family val="2"/>
    </font>
    <font>
      <b/>
      <sz val="6"/>
      <color theme="1"/>
      <name val="Calibri"/>
      <family val="2"/>
    </font>
    <font>
      <b/>
      <sz val="6"/>
      <color rgb="FFF2F2F2"/>
      <name val="Calibri"/>
      <family val="2"/>
    </font>
    <font>
      <b/>
      <sz val="6"/>
      <color rgb="FF000000"/>
      <name val="Calibri"/>
      <family val="2"/>
    </font>
    <font>
      <b/>
      <sz val="11"/>
      <color theme="1"/>
      <name val="Calibri"/>
      <family val="2"/>
    </font>
    <font>
      <sz val="6"/>
      <color rgb="FF000000"/>
      <name val="Calibri"/>
      <family val="2"/>
    </font>
    <font>
      <sz val="6"/>
      <color theme="1"/>
      <name val="Calibri"/>
      <family val="2"/>
    </font>
    <font>
      <sz val="6"/>
      <color theme="1"/>
      <name val="Arial"/>
      <family val="2"/>
    </font>
    <font>
      <b/>
      <sz val="6"/>
      <color rgb="FFFFFFFF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FFFF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theme="1"/>
      <name val="Calibri"/>
      <family val="2"/>
    </font>
    <font>
      <b/>
      <sz val="12"/>
      <color theme="1"/>
      <name val="Calibri"/>
      <family val="2"/>
    </font>
    <font>
      <b/>
      <sz val="1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1F3763"/>
        <bgColor rgb="FF1F3763"/>
      </patternFill>
    </fill>
    <fill>
      <patternFill patternType="solid">
        <fgColor rgb="FFD9E0F1"/>
        <bgColor rgb="FFD9E0F1"/>
      </patternFill>
    </fill>
    <fill>
      <patternFill patternType="solid">
        <fgColor rgb="FF00B0F0"/>
        <bgColor rgb="FF00B0F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rgb="FFF1F1F1"/>
        <bgColor rgb="FFF1F1F1"/>
      </patternFill>
    </fill>
    <fill>
      <patternFill patternType="solid">
        <fgColor rgb="FFB4C5E7"/>
        <bgColor rgb="FFB4C5E7"/>
      </patternFill>
    </fill>
    <fill>
      <patternFill patternType="solid">
        <fgColor rgb="FF2F5395"/>
        <bgColor rgb="FF2F539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31"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" fontId="5" fillId="3" borderId="4" xfId="0" applyNumberFormat="1" applyFont="1" applyFill="1" applyBorder="1" applyAlignment="1">
      <alignment horizontal="center" vertical="center" shrinkToFit="1"/>
    </xf>
    <xf numFmtId="0" fontId="3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165" fontId="6" fillId="3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left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65" fontId="6" fillId="3" borderId="4" xfId="0" applyNumberFormat="1" applyFont="1" applyFill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left" vertical="center" wrapText="1"/>
    </xf>
    <xf numFmtId="1" fontId="5" fillId="3" borderId="4" xfId="0" applyNumberFormat="1" applyFont="1" applyFill="1" applyBorder="1" applyAlignment="1">
      <alignment horizontal="center" vertical="center" shrinkToFit="1"/>
    </xf>
    <xf numFmtId="164" fontId="7" fillId="0" borderId="4" xfId="0" applyNumberFormat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1" fontId="10" fillId="4" borderId="4" xfId="0" applyNumberFormat="1" applyFont="1" applyFill="1" applyBorder="1" applyAlignment="1">
      <alignment horizontal="center" vertical="center" shrinkToFit="1"/>
    </xf>
    <xf numFmtId="164" fontId="2" fillId="5" borderId="4" xfId="0" applyNumberFormat="1" applyFont="1" applyFill="1" applyBorder="1" applyAlignment="1">
      <alignment horizontal="left" vertical="center"/>
    </xf>
    <xf numFmtId="164" fontId="2" fillId="6" borderId="4" xfId="0" applyNumberFormat="1" applyFont="1" applyFill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14" fillId="8" borderId="4" xfId="0" applyFont="1" applyFill="1" applyBorder="1" applyAlignment="1">
      <alignment horizontal="left" vertical="top" wrapText="1"/>
    </xf>
    <xf numFmtId="0" fontId="14" fillId="8" borderId="4" xfId="0" applyFont="1" applyFill="1" applyBorder="1" applyAlignment="1">
      <alignment horizontal="left" vertical="center" wrapText="1"/>
    </xf>
    <xf numFmtId="0" fontId="8" fillId="10" borderId="4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1" fillId="11" borderId="7" xfId="0" applyFont="1" applyFill="1" applyBorder="1" applyAlignment="1"/>
    <xf numFmtId="9" fontId="21" fillId="11" borderId="8" xfId="2" applyFont="1" applyFill="1" applyBorder="1" applyAlignment="1"/>
    <xf numFmtId="165" fontId="22" fillId="5" borderId="4" xfId="0" applyNumberFormat="1" applyFont="1" applyFill="1" applyBorder="1" applyAlignment="1">
      <alignment horizontal="left" vertical="center"/>
    </xf>
    <xf numFmtId="165" fontId="22" fillId="6" borderId="4" xfId="0" applyNumberFormat="1" applyFont="1" applyFill="1" applyBorder="1" applyAlignment="1">
      <alignment horizontal="left" vertical="center"/>
    </xf>
    <xf numFmtId="165" fontId="22" fillId="4" borderId="4" xfId="0" applyNumberFormat="1" applyFont="1" applyFill="1" applyBorder="1" applyAlignment="1">
      <alignment horizontal="left" vertical="center" wrapText="1"/>
    </xf>
    <xf numFmtId="0" fontId="23" fillId="4" borderId="4" xfId="0" applyFont="1" applyFill="1" applyBorder="1" applyAlignment="1">
      <alignment horizontal="left" vertical="center" wrapText="1"/>
    </xf>
    <xf numFmtId="0" fontId="24" fillId="5" borderId="4" xfId="0" applyFont="1" applyFill="1" applyBorder="1" applyAlignment="1">
      <alignment horizontal="left" vertical="center"/>
    </xf>
    <xf numFmtId="0" fontId="24" fillId="6" borderId="4" xfId="0" applyFont="1" applyFill="1" applyBorder="1" applyAlignment="1">
      <alignment horizontal="left" vertical="center"/>
    </xf>
    <xf numFmtId="164" fontId="24" fillId="0" borderId="0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/>
    </xf>
    <xf numFmtId="0" fontId="2" fillId="0" borderId="17" xfId="0" applyFont="1" applyBorder="1" applyAlignment="1">
      <alignment horizontal="left" vertical="center" wrapText="1"/>
    </xf>
    <xf numFmtId="1" fontId="13" fillId="8" borderId="18" xfId="0" applyNumberFormat="1" applyFont="1" applyFill="1" applyBorder="1" applyAlignment="1">
      <alignment horizontal="left" vertical="top" shrinkToFit="1"/>
    </xf>
    <xf numFmtId="165" fontId="18" fillId="0" borderId="17" xfId="0" applyNumberFormat="1" applyFont="1" applyBorder="1" applyAlignment="1">
      <alignment horizontal="center" vertical="top" wrapText="1"/>
    </xf>
    <xf numFmtId="165" fontId="14" fillId="8" borderId="1" xfId="0" applyNumberFormat="1" applyFont="1" applyFill="1" applyBorder="1" applyAlignment="1">
      <alignment horizontal="center" vertical="top" wrapText="1"/>
    </xf>
    <xf numFmtId="165" fontId="14" fillId="8" borderId="1" xfId="0" applyNumberFormat="1" applyFont="1" applyFill="1" applyBorder="1" applyAlignment="1">
      <alignment horizontal="center" vertical="center" wrapText="1"/>
    </xf>
    <xf numFmtId="165" fontId="14" fillId="8" borderId="1" xfId="0" applyNumberFormat="1" applyFont="1" applyFill="1" applyBorder="1" applyAlignment="1">
      <alignment horizontal="left" vertical="top" wrapText="1"/>
    </xf>
    <xf numFmtId="0" fontId="12" fillId="7" borderId="18" xfId="0" applyFont="1" applyFill="1" applyBorder="1" applyAlignment="1">
      <alignment horizontal="center" vertical="top" wrapText="1"/>
    </xf>
    <xf numFmtId="0" fontId="12" fillId="7" borderId="17" xfId="0" applyFont="1" applyFill="1" applyBorder="1" applyAlignment="1">
      <alignment horizontal="center" vertical="top" wrapText="1"/>
    </xf>
    <xf numFmtId="9" fontId="15" fillId="7" borderId="18" xfId="0" applyNumberFormat="1" applyFont="1" applyFill="1" applyBorder="1" applyAlignment="1">
      <alignment horizontal="center" vertical="top" shrinkToFit="1"/>
    </xf>
    <xf numFmtId="165" fontId="16" fillId="7" borderId="17" xfId="0" applyNumberFormat="1" applyFont="1" applyFill="1" applyBorder="1" applyAlignment="1">
      <alignment horizontal="center" vertical="top" wrapText="1"/>
    </xf>
    <xf numFmtId="9" fontId="15" fillId="7" borderId="18" xfId="0" applyNumberFormat="1" applyFont="1" applyFill="1" applyBorder="1" applyAlignment="1">
      <alignment horizontal="center" vertical="center" shrinkToFit="1"/>
    </xf>
    <xf numFmtId="9" fontId="2" fillId="7" borderId="18" xfId="0" applyNumberFormat="1" applyFont="1" applyFill="1" applyBorder="1" applyAlignment="1">
      <alignment horizontal="center"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165" fontId="17" fillId="0" borderId="17" xfId="0" applyNumberFormat="1" applyFont="1" applyBorder="1" applyAlignment="1">
      <alignment horizontal="center" vertical="top" wrapText="1"/>
    </xf>
    <xf numFmtId="9" fontId="15" fillId="0" borderId="18" xfId="0" applyNumberFormat="1" applyFont="1" applyBorder="1" applyAlignment="1">
      <alignment horizontal="center" vertical="top" shrinkToFit="1"/>
    </xf>
    <xf numFmtId="9" fontId="2" fillId="0" borderId="18" xfId="2" applyFont="1" applyBorder="1" applyAlignment="1">
      <alignment horizontal="center" vertical="center" wrapText="1"/>
    </xf>
    <xf numFmtId="9" fontId="15" fillId="0" borderId="18" xfId="0" applyNumberFormat="1" applyFont="1" applyBorder="1" applyAlignment="1">
      <alignment horizontal="center" vertical="center" shrinkToFit="1"/>
    </xf>
    <xf numFmtId="9" fontId="2" fillId="0" borderId="25" xfId="0" applyNumberFormat="1" applyFont="1" applyBorder="1" applyAlignment="1">
      <alignment horizontal="center" vertical="center" wrapText="1"/>
    </xf>
    <xf numFmtId="165" fontId="16" fillId="7" borderId="26" xfId="0" applyNumberFormat="1" applyFont="1" applyFill="1" applyBorder="1" applyAlignment="1">
      <alignment horizontal="center" vertical="top" wrapText="1"/>
    </xf>
    <xf numFmtId="9" fontId="13" fillId="0" borderId="25" xfId="0" applyNumberFormat="1" applyFont="1" applyBorder="1" applyAlignment="1">
      <alignment horizontal="center" vertical="top" shrinkToFit="1"/>
    </xf>
    <xf numFmtId="165" fontId="17" fillId="0" borderId="26" xfId="0" applyNumberFormat="1" applyFont="1" applyBorder="1" applyAlignment="1">
      <alignment horizontal="center" vertical="top" wrapText="1"/>
    </xf>
    <xf numFmtId="165" fontId="18" fillId="0" borderId="26" xfId="0" applyNumberFormat="1" applyFont="1" applyBorder="1" applyAlignment="1">
      <alignment horizontal="center" vertical="top" wrapText="1"/>
    </xf>
    <xf numFmtId="44" fontId="17" fillId="7" borderId="17" xfId="1" applyFont="1" applyFill="1" applyBorder="1" applyAlignment="1">
      <alignment horizontal="center" vertical="top" wrapText="1"/>
    </xf>
    <xf numFmtId="44" fontId="17" fillId="7" borderId="26" xfId="1" applyFont="1" applyFill="1" applyBorder="1" applyAlignment="1">
      <alignment horizontal="center" vertical="top" wrapText="1"/>
    </xf>
    <xf numFmtId="0" fontId="12" fillId="7" borderId="18" xfId="0" applyFont="1" applyFill="1" applyBorder="1" applyAlignment="1">
      <alignment horizontal="left" vertical="top" wrapText="1"/>
    </xf>
    <xf numFmtId="165" fontId="17" fillId="7" borderId="17" xfId="0" applyNumberFormat="1" applyFont="1" applyFill="1" applyBorder="1" applyAlignment="1">
      <alignment horizontal="center" vertical="top" wrapText="1"/>
    </xf>
    <xf numFmtId="165" fontId="17" fillId="7" borderId="26" xfId="0" applyNumberFormat="1" applyFont="1" applyFill="1" applyBorder="1" applyAlignment="1">
      <alignment horizontal="center" vertical="top" wrapText="1"/>
    </xf>
    <xf numFmtId="0" fontId="19" fillId="12" borderId="21" xfId="0" applyFont="1" applyFill="1" applyBorder="1" applyAlignment="1">
      <alignment horizontal="center" vertical="top" wrapText="1"/>
    </xf>
    <xf numFmtId="9" fontId="14" fillId="12" borderId="27" xfId="2" applyFont="1" applyFill="1" applyBorder="1" applyAlignment="1">
      <alignment horizontal="center" vertical="top" wrapText="1"/>
    </xf>
    <xf numFmtId="165" fontId="1" fillId="12" borderId="28" xfId="0" applyNumberFormat="1" applyFont="1" applyFill="1" applyBorder="1" applyAlignment="1"/>
    <xf numFmtId="9" fontId="14" fillId="12" borderId="27" xfId="0" applyNumberFormat="1" applyFont="1" applyFill="1" applyBorder="1" applyAlignment="1">
      <alignment horizontal="center" vertical="top" wrapText="1"/>
    </xf>
    <xf numFmtId="44" fontId="1" fillId="12" borderId="28" xfId="1" applyFont="1" applyFill="1" applyBorder="1" applyAlignment="1"/>
    <xf numFmtId="9" fontId="19" fillId="12" borderId="27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right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right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center" vertical="center" wrapText="1"/>
    </xf>
    <xf numFmtId="4" fontId="8" fillId="0" borderId="29" xfId="0" applyNumberFormat="1" applyFont="1" applyBorder="1" applyAlignment="1">
      <alignment horizontal="center" vertical="center" wrapText="1"/>
    </xf>
    <xf numFmtId="165" fontId="8" fillId="0" borderId="29" xfId="0" applyNumberFormat="1" applyFont="1" applyBorder="1" applyAlignment="1">
      <alignment horizontal="right" vertical="center" wrapText="1"/>
    </xf>
    <xf numFmtId="165" fontId="8" fillId="0" borderId="29" xfId="0" applyNumberFormat="1" applyFont="1" applyBorder="1" applyAlignment="1">
      <alignment horizontal="center" vertical="center" wrapText="1"/>
    </xf>
    <xf numFmtId="0" fontId="0" fillId="0" borderId="29" xfId="0" applyFont="1" applyBorder="1" applyAlignment="1"/>
    <xf numFmtId="164" fontId="24" fillId="11" borderId="9" xfId="0" applyNumberFormat="1" applyFont="1" applyFill="1" applyBorder="1" applyAlignment="1">
      <alignment horizontal="center" vertical="center" wrapText="1"/>
    </xf>
    <xf numFmtId="0" fontId="26" fillId="11" borderId="10" xfId="0" applyFont="1" applyFill="1" applyBorder="1" applyAlignment="1">
      <alignment horizontal="center"/>
    </xf>
    <xf numFmtId="0" fontId="26" fillId="11" borderId="1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25" fillId="11" borderId="12" xfId="0" applyNumberFormat="1" applyFont="1" applyFill="1" applyBorder="1" applyAlignment="1">
      <alignment horizontal="center" vertical="center" wrapText="1"/>
    </xf>
    <xf numFmtId="164" fontId="25" fillId="11" borderId="0" xfId="0" applyNumberFormat="1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top" wrapText="1"/>
    </xf>
    <xf numFmtId="0" fontId="1" fillId="0" borderId="15" xfId="0" applyFont="1" applyBorder="1"/>
    <xf numFmtId="0" fontId="19" fillId="9" borderId="19" xfId="0" applyFont="1" applyFill="1" applyBorder="1" applyAlignment="1">
      <alignment horizontal="right" vertical="top" wrapText="1"/>
    </xf>
    <xf numFmtId="0" fontId="1" fillId="0" borderId="20" xfId="0" applyFont="1" applyBorder="1"/>
    <xf numFmtId="0" fontId="6" fillId="0" borderId="13" xfId="0" applyFont="1" applyBorder="1" applyAlignment="1">
      <alignment horizontal="left" vertical="center" wrapText="1"/>
    </xf>
    <xf numFmtId="0" fontId="1" fillId="0" borderId="16" xfId="0" applyFont="1" applyBorder="1"/>
    <xf numFmtId="0" fontId="6" fillId="0" borderId="14" xfId="0" applyFont="1" applyBorder="1" applyAlignment="1">
      <alignment horizontal="left" vertical="center" wrapText="1"/>
    </xf>
    <xf numFmtId="0" fontId="1" fillId="0" borderId="6" xfId="0" applyFont="1" applyBorder="1"/>
    <xf numFmtId="0" fontId="6" fillId="0" borderId="22" xfId="0" applyFont="1" applyBorder="1" applyAlignment="1">
      <alignment horizontal="left" vertical="center" wrapText="1"/>
    </xf>
    <xf numFmtId="0" fontId="1" fillId="0" borderId="23" xfId="0" applyFont="1" applyBorder="1"/>
    <xf numFmtId="0" fontId="12" fillId="7" borderId="24" xfId="0" applyFont="1" applyFill="1" applyBorder="1" applyAlignment="1">
      <alignment horizontal="center" vertical="top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2"/>
  <sheetViews>
    <sheetView showGridLines="0" tabSelected="1" zoomScale="180" zoomScaleNormal="180" workbookViewId="0">
      <selection activeCell="H28" sqref="H28"/>
    </sheetView>
  </sheetViews>
  <sheetFormatPr defaultColWidth="14.42578125" defaultRowHeight="15" customHeight="1" x14ac:dyDescent="0.25"/>
  <cols>
    <col min="1" max="1" width="5.85546875" customWidth="1"/>
    <col min="2" max="2" width="33.7109375" customWidth="1"/>
    <col min="3" max="3" width="9.85546875" customWidth="1"/>
    <col min="4" max="4" width="5.85546875" customWidth="1"/>
    <col min="5" max="6" width="10.42578125" customWidth="1"/>
    <col min="7" max="7" width="12" customWidth="1"/>
    <col min="8" max="8" width="19.7109375" customWidth="1"/>
    <col min="9" max="26" width="8.7109375" customWidth="1"/>
  </cols>
  <sheetData>
    <row r="1" spans="1:26" ht="15" customHeight="1" thickBot="1" x14ac:dyDescent="0.3">
      <c r="A1" s="106" t="s">
        <v>214</v>
      </c>
      <c r="B1" s="107"/>
      <c r="C1" s="107"/>
      <c r="D1" s="107"/>
      <c r="E1" s="107"/>
      <c r="F1" s="107"/>
      <c r="G1" s="107"/>
      <c r="H1" s="108"/>
    </row>
    <row r="2" spans="1:26" ht="15" customHeight="1" thickBot="1" x14ac:dyDescent="0.3">
      <c r="A2" s="54"/>
      <c r="B2" s="55"/>
      <c r="C2" s="55"/>
      <c r="D2" s="55"/>
      <c r="E2" s="55"/>
      <c r="F2" s="55"/>
      <c r="G2" s="55"/>
      <c r="H2" s="55"/>
    </row>
    <row r="3" spans="1:26" ht="15.75" thickBot="1" x14ac:dyDescent="0.3">
      <c r="G3" s="46" t="s">
        <v>159</v>
      </c>
      <c r="H3" s="4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2" t="s">
        <v>0</v>
      </c>
      <c r="B4" s="3" t="s">
        <v>1</v>
      </c>
      <c r="C4" s="4" t="s">
        <v>2</v>
      </c>
      <c r="D4" s="5" t="s">
        <v>3</v>
      </c>
      <c r="E4" s="6" t="s">
        <v>4</v>
      </c>
      <c r="F4" s="6" t="s">
        <v>5</v>
      </c>
      <c r="G4" s="45" t="s">
        <v>6</v>
      </c>
      <c r="H4" s="45" t="s">
        <v>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7">
        <v>1</v>
      </c>
      <c r="B5" s="8" t="s">
        <v>8</v>
      </c>
      <c r="C5" s="9"/>
      <c r="D5" s="10"/>
      <c r="E5" s="9"/>
      <c r="F5" s="9"/>
      <c r="G5" s="9"/>
      <c r="H5" s="11">
        <f>SUM(H6:H9)</f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25" t="s">
        <v>219</v>
      </c>
      <c r="B6" s="13" t="s">
        <v>9</v>
      </c>
      <c r="C6" s="26" t="s">
        <v>27</v>
      </c>
      <c r="D6" s="15">
        <v>1</v>
      </c>
      <c r="E6" s="16"/>
      <c r="F6" s="17"/>
      <c r="G6" s="18">
        <f t="shared" ref="G6:G9" si="0">E6+F6</f>
        <v>0</v>
      </c>
      <c r="H6" s="17">
        <f t="shared" ref="H6:H9" si="1">D6*G6</f>
        <v>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25" t="s">
        <v>220</v>
      </c>
      <c r="B7" s="13" t="s">
        <v>10</v>
      </c>
      <c r="C7" s="14" t="s">
        <v>11</v>
      </c>
      <c r="D7" s="15">
        <v>1</v>
      </c>
      <c r="E7" s="16"/>
      <c r="F7" s="17"/>
      <c r="G7" s="18">
        <f t="shared" si="0"/>
        <v>0</v>
      </c>
      <c r="H7" s="17">
        <f t="shared" si="1"/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25" t="s">
        <v>221</v>
      </c>
      <c r="B8" s="13" t="s">
        <v>12</v>
      </c>
      <c r="C8" s="14" t="s">
        <v>13</v>
      </c>
      <c r="D8" s="15">
        <v>1</v>
      </c>
      <c r="E8" s="16"/>
      <c r="F8" s="17"/>
      <c r="G8" s="18">
        <f t="shared" si="0"/>
        <v>0</v>
      </c>
      <c r="H8" s="17">
        <f t="shared" si="1"/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5" t="s">
        <v>222</v>
      </c>
      <c r="B9" s="19" t="s">
        <v>14</v>
      </c>
      <c r="C9" s="14" t="s">
        <v>15</v>
      </c>
      <c r="D9" s="15">
        <v>1</v>
      </c>
      <c r="E9" s="16"/>
      <c r="F9" s="17"/>
      <c r="G9" s="18">
        <f t="shared" si="0"/>
        <v>0</v>
      </c>
      <c r="H9" s="17">
        <f t="shared" si="1"/>
        <v>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2"/>
      <c r="B10" s="20"/>
      <c r="C10" s="20"/>
      <c r="D10" s="21"/>
      <c r="E10" s="20"/>
      <c r="F10" s="20"/>
      <c r="G10" s="20"/>
      <c r="H10" s="2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7">
        <v>2</v>
      </c>
      <c r="B11" s="8" t="s">
        <v>16</v>
      </c>
      <c r="C11" s="9"/>
      <c r="D11" s="10"/>
      <c r="E11" s="9"/>
      <c r="F11" s="9"/>
      <c r="G11" s="9"/>
      <c r="H11" s="22">
        <f>SUM(H12:H17)</f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25" t="s">
        <v>223</v>
      </c>
      <c r="B12" s="19" t="s">
        <v>17</v>
      </c>
      <c r="C12" s="14" t="s">
        <v>18</v>
      </c>
      <c r="D12" s="15">
        <v>76</v>
      </c>
      <c r="E12" s="42"/>
      <c r="F12" s="14"/>
      <c r="G12" s="18">
        <f t="shared" ref="G12:G17" si="2">E12+F12</f>
        <v>0</v>
      </c>
      <c r="H12" s="17">
        <f t="shared" ref="H12:H17" si="3">D12*G12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25" t="s">
        <v>224</v>
      </c>
      <c r="B13" s="13" t="s">
        <v>19</v>
      </c>
      <c r="C13" s="14" t="s">
        <v>20</v>
      </c>
      <c r="D13" s="15">
        <v>170</v>
      </c>
      <c r="E13" s="42"/>
      <c r="F13" s="14"/>
      <c r="G13" s="18">
        <f t="shared" si="2"/>
        <v>0</v>
      </c>
      <c r="H13" s="17">
        <f t="shared" si="3"/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25" t="s">
        <v>225</v>
      </c>
      <c r="B14" s="13" t="s">
        <v>21</v>
      </c>
      <c r="C14" s="26" t="s">
        <v>27</v>
      </c>
      <c r="D14" s="15">
        <v>9</v>
      </c>
      <c r="E14" s="42"/>
      <c r="F14" s="14"/>
      <c r="G14" s="18">
        <f t="shared" si="2"/>
        <v>0</v>
      </c>
      <c r="H14" s="17">
        <f t="shared" si="3"/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25" t="s">
        <v>226</v>
      </c>
      <c r="B15" s="13" t="s">
        <v>23</v>
      </c>
      <c r="C15" s="14" t="s">
        <v>24</v>
      </c>
      <c r="D15" s="15">
        <v>270</v>
      </c>
      <c r="E15" s="42"/>
      <c r="F15" s="14"/>
      <c r="G15" s="18">
        <f t="shared" si="2"/>
        <v>0</v>
      </c>
      <c r="H15" s="17">
        <f t="shared" si="3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25" t="s">
        <v>227</v>
      </c>
      <c r="B16" s="13" t="s">
        <v>25</v>
      </c>
      <c r="C16" s="26" t="s">
        <v>22</v>
      </c>
      <c r="D16" s="15">
        <v>1</v>
      </c>
      <c r="E16" s="42"/>
      <c r="F16" s="14"/>
      <c r="G16" s="18">
        <f t="shared" si="2"/>
        <v>0</v>
      </c>
      <c r="H16" s="17">
        <f t="shared" si="3"/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25" t="s">
        <v>228</v>
      </c>
      <c r="B17" s="13" t="s">
        <v>26</v>
      </c>
      <c r="C17" s="14" t="s">
        <v>27</v>
      </c>
      <c r="D17" s="15">
        <v>25</v>
      </c>
      <c r="E17" s="13"/>
      <c r="F17" s="14"/>
      <c r="G17" s="18">
        <f t="shared" si="2"/>
        <v>0</v>
      </c>
      <c r="H17" s="17">
        <f t="shared" si="3"/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23"/>
      <c r="B18" s="20"/>
      <c r="C18" s="20"/>
      <c r="D18" s="21"/>
      <c r="E18" s="20"/>
      <c r="F18" s="20"/>
      <c r="G18" s="20"/>
      <c r="H18" s="2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7">
        <v>3</v>
      </c>
      <c r="B19" s="8" t="s">
        <v>28</v>
      </c>
      <c r="C19" s="9"/>
      <c r="D19" s="10"/>
      <c r="E19" s="9"/>
      <c r="F19" s="9"/>
      <c r="G19" s="9"/>
      <c r="H19" s="22">
        <f>H20</f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25" t="s">
        <v>229</v>
      </c>
      <c r="B20" s="13" t="s">
        <v>29</v>
      </c>
      <c r="C20" s="14" t="s">
        <v>30</v>
      </c>
      <c r="D20" s="15">
        <v>167</v>
      </c>
      <c r="E20" s="13"/>
      <c r="F20" s="14"/>
      <c r="G20" s="18">
        <f>E20+F20</f>
        <v>0</v>
      </c>
      <c r="H20" s="17">
        <f>D20*G20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23"/>
      <c r="B21" s="20"/>
      <c r="C21" s="20"/>
      <c r="D21" s="21"/>
      <c r="E21" s="20"/>
      <c r="F21" s="20"/>
      <c r="G21" s="20"/>
      <c r="H21" s="2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24">
        <v>4</v>
      </c>
      <c r="B22" s="8" t="s">
        <v>31</v>
      </c>
      <c r="C22" s="9"/>
      <c r="D22" s="10"/>
      <c r="E22" s="9"/>
      <c r="F22" s="9"/>
      <c r="G22" s="9"/>
      <c r="H22" s="22">
        <f>SUM(H23:H26)</f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25" t="s">
        <v>230</v>
      </c>
      <c r="B23" s="33" t="s">
        <v>32</v>
      </c>
      <c r="C23" s="44" t="s">
        <v>33</v>
      </c>
      <c r="D23" s="92">
        <v>74</v>
      </c>
      <c r="E23" s="43"/>
      <c r="F23" s="44"/>
      <c r="G23" s="93">
        <f t="shared" ref="G23:G24" si="4">E23+F23</f>
        <v>0</v>
      </c>
      <c r="H23" s="94">
        <f t="shared" ref="H23:H24" si="5">D23*G23</f>
        <v>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91" t="s">
        <v>231</v>
      </c>
      <c r="B24" s="100" t="s">
        <v>34</v>
      </c>
      <c r="C24" s="101" t="s">
        <v>35</v>
      </c>
      <c r="D24" s="102">
        <v>3</v>
      </c>
      <c r="E24" s="100"/>
      <c r="F24" s="101"/>
      <c r="G24" s="103">
        <f t="shared" si="4"/>
        <v>0</v>
      </c>
      <c r="H24" s="104">
        <f t="shared" si="5"/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8.5" customHeight="1" x14ac:dyDescent="0.25">
      <c r="A25" s="25" t="s">
        <v>232</v>
      </c>
      <c r="B25" s="100" t="s">
        <v>218</v>
      </c>
      <c r="C25" s="96" t="s">
        <v>37</v>
      </c>
      <c r="D25" s="102">
        <v>10</v>
      </c>
      <c r="E25" s="105"/>
      <c r="F25" s="105"/>
      <c r="G25" s="103">
        <f t="shared" ref="G25" si="6">E25+F25</f>
        <v>0</v>
      </c>
      <c r="H25" s="104">
        <f t="shared" ref="H25" si="7">D25*G25</f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91" t="s">
        <v>233</v>
      </c>
      <c r="B26" s="95" t="s">
        <v>217</v>
      </c>
      <c r="C26" s="96" t="s">
        <v>82</v>
      </c>
      <c r="D26" s="97">
        <v>5</v>
      </c>
      <c r="E26" s="95"/>
      <c r="F26" s="96"/>
      <c r="G26" s="98">
        <f t="shared" ref="G26" si="8">E26+F26</f>
        <v>0</v>
      </c>
      <c r="H26" s="99">
        <f t="shared" ref="H26" si="9">D26*G26</f>
        <v>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23"/>
      <c r="B27" s="20"/>
      <c r="C27" s="20"/>
      <c r="D27" s="21"/>
      <c r="E27" s="20"/>
      <c r="F27" s="20"/>
      <c r="G27" s="20"/>
      <c r="H27" s="2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24">
        <v>5</v>
      </c>
      <c r="B28" s="8" t="s">
        <v>36</v>
      </c>
      <c r="C28" s="9"/>
      <c r="D28" s="10"/>
      <c r="E28" s="9"/>
      <c r="F28" s="9"/>
      <c r="G28" s="9"/>
      <c r="H28" s="22">
        <f>SUM(H29:H32)</f>
        <v>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25" t="s">
        <v>234</v>
      </c>
      <c r="B29" s="19" t="s">
        <v>207</v>
      </c>
      <c r="C29" s="14" t="s">
        <v>37</v>
      </c>
      <c r="D29" s="15">
        <v>8</v>
      </c>
      <c r="E29" s="13"/>
      <c r="F29" s="14"/>
      <c r="G29" s="18">
        <f t="shared" ref="G29:G32" si="10">E29+F29</f>
        <v>0</v>
      </c>
      <c r="H29" s="17">
        <f t="shared" ref="H29:H32" si="11">D29*G29</f>
        <v>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25" t="s">
        <v>235</v>
      </c>
      <c r="B30" s="13" t="s">
        <v>38</v>
      </c>
      <c r="C30" s="26" t="s">
        <v>27</v>
      </c>
      <c r="D30" s="15">
        <v>6</v>
      </c>
      <c r="E30" s="13"/>
      <c r="F30" s="14"/>
      <c r="G30" s="18">
        <f t="shared" si="10"/>
        <v>0</v>
      </c>
      <c r="H30" s="17">
        <f t="shared" si="11"/>
        <v>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25" t="s">
        <v>236</v>
      </c>
      <c r="B31" s="13" t="s">
        <v>39</v>
      </c>
      <c r="C31" s="26" t="s">
        <v>27</v>
      </c>
      <c r="D31" s="15">
        <v>3</v>
      </c>
      <c r="E31" s="13"/>
      <c r="F31" s="14"/>
      <c r="G31" s="18">
        <f t="shared" si="10"/>
        <v>0</v>
      </c>
      <c r="H31" s="17">
        <f t="shared" si="11"/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25" t="s">
        <v>237</v>
      </c>
      <c r="B32" s="13" t="s">
        <v>40</v>
      </c>
      <c r="C32" s="26" t="s">
        <v>27</v>
      </c>
      <c r="D32" s="15">
        <v>9</v>
      </c>
      <c r="E32" s="14"/>
      <c r="F32" s="14"/>
      <c r="G32" s="18">
        <f t="shared" si="10"/>
        <v>0</v>
      </c>
      <c r="H32" s="17">
        <f t="shared" si="11"/>
        <v>0</v>
      </c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spans="1:26" ht="15.75" customHeight="1" x14ac:dyDescent="0.25">
      <c r="A33" s="27"/>
      <c r="B33" s="13"/>
      <c r="C33" s="26"/>
      <c r="D33" s="29"/>
      <c r="E33" s="14"/>
      <c r="F33" s="14"/>
      <c r="G33" s="18"/>
      <c r="H33" s="17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26" ht="15.75" customHeight="1" x14ac:dyDescent="0.25">
      <c r="A34" s="24">
        <v>6</v>
      </c>
      <c r="B34" s="8" t="s">
        <v>41</v>
      </c>
      <c r="C34" s="9"/>
      <c r="D34" s="10"/>
      <c r="E34" s="9"/>
      <c r="F34" s="9"/>
      <c r="G34" s="9"/>
      <c r="H34" s="22">
        <f>SUM(H35:H45)</f>
        <v>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25" t="s">
        <v>238</v>
      </c>
      <c r="B35" s="13" t="s">
        <v>42</v>
      </c>
      <c r="C35" s="14" t="s">
        <v>27</v>
      </c>
      <c r="D35" s="15">
        <v>50</v>
      </c>
      <c r="E35" s="13"/>
      <c r="F35" s="14"/>
      <c r="G35" s="18">
        <f t="shared" ref="G35:G45" si="12">E35+F35</f>
        <v>0</v>
      </c>
      <c r="H35" s="17">
        <f t="shared" ref="H35:H45" si="13">D35*G35</f>
        <v>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25" t="s">
        <v>239</v>
      </c>
      <c r="B36" s="13" t="s">
        <v>43</v>
      </c>
      <c r="C36" s="14" t="s">
        <v>27</v>
      </c>
      <c r="D36" s="15">
        <v>11</v>
      </c>
      <c r="E36" s="13"/>
      <c r="F36" s="14"/>
      <c r="G36" s="18">
        <f t="shared" si="12"/>
        <v>0</v>
      </c>
      <c r="H36" s="17">
        <f t="shared" si="13"/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25" t="s">
        <v>240</v>
      </c>
      <c r="B37" s="13" t="s">
        <v>44</v>
      </c>
      <c r="C37" s="14" t="s">
        <v>27</v>
      </c>
      <c r="D37" s="15">
        <v>1</v>
      </c>
      <c r="E37" s="13"/>
      <c r="F37" s="14"/>
      <c r="G37" s="18">
        <f t="shared" si="12"/>
        <v>0</v>
      </c>
      <c r="H37" s="17">
        <f t="shared" si="13"/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25" t="s">
        <v>241</v>
      </c>
      <c r="B38" s="13" t="s">
        <v>45</v>
      </c>
      <c r="C38" s="14" t="s">
        <v>27</v>
      </c>
      <c r="D38" s="15">
        <v>20</v>
      </c>
      <c r="E38" s="13"/>
      <c r="F38" s="14"/>
      <c r="G38" s="18">
        <f t="shared" si="12"/>
        <v>0</v>
      </c>
      <c r="H38" s="17">
        <f t="shared" si="13"/>
        <v>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25" t="s">
        <v>242</v>
      </c>
      <c r="B39" s="13" t="s">
        <v>46</v>
      </c>
      <c r="C39" s="14" t="s">
        <v>27</v>
      </c>
      <c r="D39" s="15">
        <v>1</v>
      </c>
      <c r="E39" s="13"/>
      <c r="F39" s="14"/>
      <c r="G39" s="18">
        <f t="shared" si="12"/>
        <v>0</v>
      </c>
      <c r="H39" s="17">
        <f t="shared" si="13"/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25" t="s">
        <v>243</v>
      </c>
      <c r="B40" s="13" t="s">
        <v>47</v>
      </c>
      <c r="C40" s="14" t="s">
        <v>27</v>
      </c>
      <c r="D40" s="15">
        <v>14</v>
      </c>
      <c r="E40" s="13"/>
      <c r="F40" s="14"/>
      <c r="G40" s="18">
        <f t="shared" si="12"/>
        <v>0</v>
      </c>
      <c r="H40" s="17">
        <f t="shared" si="13"/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25" t="s">
        <v>244</v>
      </c>
      <c r="B41" s="13" t="s">
        <v>48</v>
      </c>
      <c r="C41" s="14" t="s">
        <v>27</v>
      </c>
      <c r="D41" s="15">
        <v>11</v>
      </c>
      <c r="E41" s="13"/>
      <c r="F41" s="14"/>
      <c r="G41" s="18">
        <f t="shared" si="12"/>
        <v>0</v>
      </c>
      <c r="H41" s="17">
        <f t="shared" si="13"/>
        <v>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25" t="s">
        <v>245</v>
      </c>
      <c r="B42" s="13" t="s">
        <v>49</v>
      </c>
      <c r="C42" s="14" t="s">
        <v>27</v>
      </c>
      <c r="D42" s="15">
        <v>50</v>
      </c>
      <c r="E42" s="13"/>
      <c r="F42" s="14"/>
      <c r="G42" s="18">
        <f t="shared" si="12"/>
        <v>0</v>
      </c>
      <c r="H42" s="17">
        <f t="shared" si="13"/>
        <v>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25" t="s">
        <v>246</v>
      </c>
      <c r="B43" s="13" t="s">
        <v>50</v>
      </c>
      <c r="C43" s="14" t="s">
        <v>51</v>
      </c>
      <c r="D43" s="15">
        <v>60</v>
      </c>
      <c r="E43" s="13"/>
      <c r="F43" s="14"/>
      <c r="G43" s="18">
        <f t="shared" si="12"/>
        <v>0</v>
      </c>
      <c r="H43" s="17">
        <f t="shared" si="13"/>
        <v>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25" t="s">
        <v>247</v>
      </c>
      <c r="B44" s="13" t="s">
        <v>52</v>
      </c>
      <c r="C44" s="14" t="s">
        <v>53</v>
      </c>
      <c r="D44" s="15">
        <v>100</v>
      </c>
      <c r="E44" s="13"/>
      <c r="F44" s="14"/>
      <c r="G44" s="18">
        <f t="shared" si="12"/>
        <v>0</v>
      </c>
      <c r="H44" s="17">
        <f t="shared" si="13"/>
        <v>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25" t="s">
        <v>248</v>
      </c>
      <c r="B45" s="13" t="s">
        <v>54</v>
      </c>
      <c r="C45" s="14" t="s">
        <v>27</v>
      </c>
      <c r="D45" s="15">
        <v>3</v>
      </c>
      <c r="E45" s="13"/>
      <c r="F45" s="14"/>
      <c r="G45" s="18">
        <f t="shared" si="12"/>
        <v>0</v>
      </c>
      <c r="H45" s="17">
        <f t="shared" si="13"/>
        <v>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23"/>
      <c r="B46" s="20"/>
      <c r="C46" s="20"/>
      <c r="D46" s="21"/>
      <c r="E46" s="20"/>
      <c r="F46" s="20"/>
      <c r="G46" s="20"/>
      <c r="H46" s="2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24">
        <v>7</v>
      </c>
      <c r="B47" s="8" t="s">
        <v>55</v>
      </c>
      <c r="C47" s="9"/>
      <c r="D47" s="10"/>
      <c r="E47" s="9"/>
      <c r="F47" s="9"/>
      <c r="G47" s="9"/>
      <c r="H47" s="22">
        <f>SUM(H48:H51)</f>
        <v>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25" t="s">
        <v>249</v>
      </c>
      <c r="B48" s="13" t="s">
        <v>56</v>
      </c>
      <c r="C48" s="14" t="s">
        <v>27</v>
      </c>
      <c r="D48" s="15">
        <v>11</v>
      </c>
      <c r="E48" s="13"/>
      <c r="F48" s="14"/>
      <c r="G48" s="18">
        <f t="shared" ref="G48:G51" si="14">E48+F48</f>
        <v>0</v>
      </c>
      <c r="H48" s="17">
        <f t="shared" ref="H48:H51" si="15">D48*G48</f>
        <v>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25" t="s">
        <v>250</v>
      </c>
      <c r="B49" s="13" t="s">
        <v>57</v>
      </c>
      <c r="C49" s="14" t="s">
        <v>27</v>
      </c>
      <c r="D49" s="15">
        <v>1</v>
      </c>
      <c r="E49" s="13"/>
      <c r="F49" s="14"/>
      <c r="G49" s="18">
        <f t="shared" si="14"/>
        <v>0</v>
      </c>
      <c r="H49" s="17">
        <f t="shared" si="15"/>
        <v>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25" t="s">
        <v>251</v>
      </c>
      <c r="B50" s="13" t="s">
        <v>58</v>
      </c>
      <c r="C50" s="14" t="s">
        <v>27</v>
      </c>
      <c r="D50" s="15">
        <v>3</v>
      </c>
      <c r="E50" s="13"/>
      <c r="F50" s="14"/>
      <c r="G50" s="18">
        <f t="shared" si="14"/>
        <v>0</v>
      </c>
      <c r="H50" s="17">
        <f t="shared" si="15"/>
        <v>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25" t="s">
        <v>252</v>
      </c>
      <c r="B51" s="13" t="s">
        <v>59</v>
      </c>
      <c r="C51" s="14" t="s">
        <v>27</v>
      </c>
      <c r="D51" s="15">
        <v>4</v>
      </c>
      <c r="E51" s="13"/>
      <c r="F51" s="14"/>
      <c r="G51" s="18">
        <f t="shared" si="14"/>
        <v>0</v>
      </c>
      <c r="H51" s="17">
        <f t="shared" si="15"/>
        <v>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23"/>
      <c r="B52" s="20"/>
      <c r="C52" s="20"/>
      <c r="D52" s="21"/>
      <c r="E52" s="20"/>
      <c r="F52" s="20"/>
      <c r="G52" s="20"/>
      <c r="H52" s="20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24">
        <v>8</v>
      </c>
      <c r="B53" s="8" t="s">
        <v>60</v>
      </c>
      <c r="C53" s="9"/>
      <c r="D53" s="10"/>
      <c r="E53" s="9"/>
      <c r="F53" s="9"/>
      <c r="G53" s="9"/>
      <c r="H53" s="22">
        <f>SUM(H54:H56)</f>
        <v>0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25" t="s">
        <v>253</v>
      </c>
      <c r="B54" s="20" t="s">
        <v>61</v>
      </c>
      <c r="C54" s="14" t="s">
        <v>27</v>
      </c>
      <c r="D54" s="15">
        <v>10</v>
      </c>
      <c r="E54" s="13"/>
      <c r="F54" s="14"/>
      <c r="G54" s="18">
        <f t="shared" ref="G54:G56" si="16">E54+F54</f>
        <v>0</v>
      </c>
      <c r="H54" s="17">
        <f t="shared" ref="H54:H56" si="17">D54*G54</f>
        <v>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25" t="s">
        <v>254</v>
      </c>
      <c r="B55" s="20" t="s">
        <v>62</v>
      </c>
      <c r="C55" s="14" t="s">
        <v>27</v>
      </c>
      <c r="D55" s="15">
        <v>51</v>
      </c>
      <c r="E55" s="13"/>
      <c r="F55" s="14"/>
      <c r="G55" s="18">
        <f t="shared" si="16"/>
        <v>0</v>
      </c>
      <c r="H55" s="17">
        <f t="shared" si="17"/>
        <v>0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25" t="s">
        <v>255</v>
      </c>
      <c r="B56" s="20" t="s">
        <v>63</v>
      </c>
      <c r="C56" s="14" t="s">
        <v>27</v>
      </c>
      <c r="D56" s="15">
        <v>1</v>
      </c>
      <c r="E56" s="13"/>
      <c r="F56" s="14"/>
      <c r="G56" s="18">
        <f t="shared" si="16"/>
        <v>0</v>
      </c>
      <c r="H56" s="17">
        <f t="shared" si="17"/>
        <v>0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23"/>
      <c r="B57" s="20"/>
      <c r="C57" s="20"/>
      <c r="D57" s="21"/>
      <c r="E57" s="20"/>
      <c r="F57" s="20"/>
      <c r="G57" s="20"/>
      <c r="H57" s="20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24">
        <v>9</v>
      </c>
      <c r="B58" s="8" t="s">
        <v>64</v>
      </c>
      <c r="C58" s="9"/>
      <c r="D58" s="10"/>
      <c r="E58" s="9"/>
      <c r="F58" s="9"/>
      <c r="G58" s="9"/>
      <c r="H58" s="22">
        <f>SUM(H59:H65)</f>
        <v>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25" t="s">
        <v>256</v>
      </c>
      <c r="B59" s="13" t="s">
        <v>65</v>
      </c>
      <c r="C59" s="26" t="s">
        <v>27</v>
      </c>
      <c r="D59" s="15">
        <v>1</v>
      </c>
      <c r="E59" s="14"/>
      <c r="F59" s="14"/>
      <c r="G59" s="18">
        <f t="shared" ref="G59:G65" si="18">E59+F59</f>
        <v>0</v>
      </c>
      <c r="H59" s="17">
        <f t="shared" ref="H59:H65" si="19">D59*G59</f>
        <v>0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25" t="s">
        <v>257</v>
      </c>
      <c r="B60" s="20" t="s">
        <v>66</v>
      </c>
      <c r="C60" s="14" t="s">
        <v>67</v>
      </c>
      <c r="D60" s="15">
        <v>1</v>
      </c>
      <c r="E60" s="14"/>
      <c r="F60" s="14"/>
      <c r="G60" s="18">
        <f t="shared" si="18"/>
        <v>0</v>
      </c>
      <c r="H60" s="17">
        <f t="shared" si="19"/>
        <v>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25" t="s">
        <v>258</v>
      </c>
      <c r="B61" s="20" t="s">
        <v>68</v>
      </c>
      <c r="C61" s="14" t="s">
        <v>69</v>
      </c>
      <c r="D61" s="15">
        <v>1</v>
      </c>
      <c r="E61" s="14"/>
      <c r="F61" s="14"/>
      <c r="G61" s="18">
        <f t="shared" si="18"/>
        <v>0</v>
      </c>
      <c r="H61" s="17">
        <f t="shared" si="19"/>
        <v>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25" t="s">
        <v>259</v>
      </c>
      <c r="B62" s="13" t="s">
        <v>70</v>
      </c>
      <c r="C62" s="14" t="s">
        <v>71</v>
      </c>
      <c r="D62" s="15">
        <v>1</v>
      </c>
      <c r="E62" s="14"/>
      <c r="F62" s="14"/>
      <c r="G62" s="18">
        <f t="shared" si="18"/>
        <v>0</v>
      </c>
      <c r="H62" s="17">
        <f t="shared" si="19"/>
        <v>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25" t="s">
        <v>260</v>
      </c>
      <c r="B63" s="13" t="s">
        <v>72</v>
      </c>
      <c r="C63" s="14" t="s">
        <v>73</v>
      </c>
      <c r="D63" s="15">
        <v>1</v>
      </c>
      <c r="E63" s="14"/>
      <c r="F63" s="14"/>
      <c r="G63" s="18">
        <f t="shared" si="18"/>
        <v>0</v>
      </c>
      <c r="H63" s="17">
        <f t="shared" si="19"/>
        <v>0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25" t="s">
        <v>261</v>
      </c>
      <c r="B64" s="13" t="s">
        <v>74</v>
      </c>
      <c r="C64" s="14" t="s">
        <v>75</v>
      </c>
      <c r="D64" s="15">
        <v>1</v>
      </c>
      <c r="E64" s="14"/>
      <c r="F64" s="14"/>
      <c r="G64" s="18">
        <f t="shared" si="18"/>
        <v>0</v>
      </c>
      <c r="H64" s="17">
        <f t="shared" si="19"/>
        <v>0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25" t="s">
        <v>262</v>
      </c>
      <c r="B65" s="13" t="s">
        <v>76</v>
      </c>
      <c r="C65" s="14" t="s">
        <v>77</v>
      </c>
      <c r="D65" s="15">
        <v>1</v>
      </c>
      <c r="E65" s="14"/>
      <c r="F65" s="14"/>
      <c r="G65" s="18">
        <f t="shared" si="18"/>
        <v>0</v>
      </c>
      <c r="H65" s="17">
        <f t="shared" si="19"/>
        <v>0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23"/>
      <c r="B66" s="20"/>
      <c r="C66" s="20"/>
      <c r="D66" s="21"/>
      <c r="E66" s="20"/>
      <c r="F66" s="20"/>
      <c r="G66" s="20"/>
      <c r="H66" s="20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24">
        <v>10</v>
      </c>
      <c r="B67" s="8" t="s">
        <v>78</v>
      </c>
      <c r="C67" s="9"/>
      <c r="D67" s="10"/>
      <c r="E67" s="9"/>
      <c r="F67" s="9"/>
      <c r="G67" s="9"/>
      <c r="H67" s="22">
        <f>SUM(H68:H69)</f>
        <v>0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25" t="s">
        <v>263</v>
      </c>
      <c r="B68" s="20" t="s">
        <v>79</v>
      </c>
      <c r="C68" s="14" t="s">
        <v>80</v>
      </c>
      <c r="D68" s="15">
        <v>167</v>
      </c>
      <c r="E68" s="14"/>
      <c r="F68" s="14"/>
      <c r="G68" s="18">
        <f t="shared" ref="G68:G69" si="20">E68+F68</f>
        <v>0</v>
      </c>
      <c r="H68" s="17">
        <f t="shared" ref="H68:H69" si="21">D68*G68</f>
        <v>0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27" t="s">
        <v>264</v>
      </c>
      <c r="B69" s="19" t="s">
        <v>81</v>
      </c>
      <c r="C69" s="26" t="s">
        <v>82</v>
      </c>
      <c r="D69" s="15">
        <v>68</v>
      </c>
      <c r="E69" s="13"/>
      <c r="F69" s="13"/>
      <c r="G69" s="18">
        <f t="shared" si="20"/>
        <v>0</v>
      </c>
      <c r="H69" s="17">
        <f t="shared" si="21"/>
        <v>0</v>
      </c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 spans="1:26" ht="15.75" customHeight="1" x14ac:dyDescent="0.25">
      <c r="A70" s="27"/>
      <c r="B70" s="19"/>
      <c r="C70" s="26"/>
      <c r="D70" s="15"/>
      <c r="E70" s="13"/>
      <c r="F70" s="13"/>
      <c r="G70" s="18"/>
      <c r="H70" s="17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spans="1:26" ht="15.75" customHeight="1" x14ac:dyDescent="0.25">
      <c r="A71" s="24">
        <v>11</v>
      </c>
      <c r="B71" s="8" t="s">
        <v>83</v>
      </c>
      <c r="C71" s="9"/>
      <c r="D71" s="10"/>
      <c r="E71" s="9"/>
      <c r="F71" s="9"/>
      <c r="G71" s="9"/>
      <c r="H71" s="22">
        <f>SUM(H72:H75)</f>
        <v>0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25" t="s">
        <v>265</v>
      </c>
      <c r="B72" s="13" t="s">
        <v>84</v>
      </c>
      <c r="C72" s="14" t="s">
        <v>27</v>
      </c>
      <c r="D72" s="15">
        <v>4</v>
      </c>
      <c r="E72" s="14"/>
      <c r="F72" s="14"/>
      <c r="G72" s="18">
        <f t="shared" ref="G72:G75" si="22">E72+F72</f>
        <v>0</v>
      </c>
      <c r="H72" s="17">
        <f t="shared" ref="H72:H75" si="23">D72*G72</f>
        <v>0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25" t="s">
        <v>266</v>
      </c>
      <c r="B73" s="13" t="s">
        <v>85</v>
      </c>
      <c r="C73" s="26" t="s">
        <v>206</v>
      </c>
      <c r="D73" s="15">
        <v>2</v>
      </c>
      <c r="E73" s="14"/>
      <c r="F73" s="14"/>
      <c r="G73" s="18">
        <f t="shared" si="22"/>
        <v>0</v>
      </c>
      <c r="H73" s="17">
        <f t="shared" si="23"/>
        <v>0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25" t="s">
        <v>267</v>
      </c>
      <c r="B74" s="13" t="s">
        <v>86</v>
      </c>
      <c r="C74" s="26" t="s">
        <v>206</v>
      </c>
      <c r="D74" s="15">
        <v>2</v>
      </c>
      <c r="E74" s="14"/>
      <c r="F74" s="14"/>
      <c r="G74" s="18">
        <f t="shared" si="22"/>
        <v>0</v>
      </c>
      <c r="H74" s="17">
        <f t="shared" si="23"/>
        <v>0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25" t="s">
        <v>268</v>
      </c>
      <c r="B75" s="20" t="s">
        <v>87</v>
      </c>
      <c r="C75" s="26" t="s">
        <v>206</v>
      </c>
      <c r="D75" s="15">
        <v>2</v>
      </c>
      <c r="E75" s="14"/>
      <c r="F75" s="14"/>
      <c r="G75" s="18">
        <f t="shared" si="22"/>
        <v>0</v>
      </c>
      <c r="H75" s="17">
        <f t="shared" si="23"/>
        <v>0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23"/>
      <c r="B76" s="20"/>
      <c r="C76" s="20"/>
      <c r="D76" s="21"/>
      <c r="E76" s="20"/>
      <c r="F76" s="20"/>
      <c r="G76" s="20"/>
      <c r="H76" s="2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24">
        <v>12</v>
      </c>
      <c r="B77" s="8" t="s">
        <v>88</v>
      </c>
      <c r="C77" s="9"/>
      <c r="D77" s="10"/>
      <c r="E77" s="9"/>
      <c r="F77" s="9"/>
      <c r="G77" s="9"/>
      <c r="H77" s="22">
        <f>SUM(H78)</f>
        <v>0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25" t="s">
        <v>269</v>
      </c>
      <c r="B78" s="20" t="s">
        <v>89</v>
      </c>
      <c r="C78" s="26" t="s">
        <v>82</v>
      </c>
      <c r="D78" s="15">
        <v>12.4</v>
      </c>
      <c r="E78" s="14"/>
      <c r="F78" s="14"/>
      <c r="G78" s="18">
        <f>E78+F78</f>
        <v>0</v>
      </c>
      <c r="H78" s="17">
        <f>D78*G78</f>
        <v>0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23"/>
      <c r="B79" s="20"/>
      <c r="C79" s="20"/>
      <c r="D79" s="21"/>
      <c r="E79" s="20"/>
      <c r="F79" s="20"/>
      <c r="G79" s="20"/>
      <c r="H79" s="2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24">
        <v>13</v>
      </c>
      <c r="B80" s="8" t="s">
        <v>90</v>
      </c>
      <c r="C80" s="9"/>
      <c r="D80" s="10"/>
      <c r="E80" s="9"/>
      <c r="F80" s="9"/>
      <c r="G80" s="9"/>
      <c r="H80" s="22">
        <f>SUM(H81:H83)</f>
        <v>0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25" t="s">
        <v>270</v>
      </c>
      <c r="B81" s="20" t="s">
        <v>91</v>
      </c>
      <c r="C81" s="14" t="s">
        <v>92</v>
      </c>
      <c r="D81" s="15">
        <v>450</v>
      </c>
      <c r="E81" s="14"/>
      <c r="F81" s="14"/>
      <c r="G81" s="18">
        <f t="shared" ref="G81:G83" si="24">E81+F81</f>
        <v>0</v>
      </c>
      <c r="H81" s="17">
        <f t="shared" ref="H81:H83" si="25">D81*G81</f>
        <v>0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25" t="s">
        <v>271</v>
      </c>
      <c r="B82" s="20" t="s">
        <v>93</v>
      </c>
      <c r="C82" s="14" t="s">
        <v>94</v>
      </c>
      <c r="D82" s="15">
        <v>31</v>
      </c>
      <c r="E82" s="14"/>
      <c r="F82" s="14"/>
      <c r="G82" s="18">
        <f t="shared" si="24"/>
        <v>0</v>
      </c>
      <c r="H82" s="17">
        <f t="shared" si="25"/>
        <v>0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25" t="s">
        <v>272</v>
      </c>
      <c r="B83" s="13" t="s">
        <v>95</v>
      </c>
      <c r="C83" s="14" t="s">
        <v>96</v>
      </c>
      <c r="D83" s="15">
        <v>3</v>
      </c>
      <c r="E83" s="14"/>
      <c r="F83" s="14"/>
      <c r="G83" s="18">
        <f t="shared" si="24"/>
        <v>0</v>
      </c>
      <c r="H83" s="17">
        <f t="shared" si="25"/>
        <v>0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23"/>
      <c r="B84" s="20"/>
      <c r="C84" s="20"/>
      <c r="D84" s="21"/>
      <c r="E84" s="20"/>
      <c r="F84" s="20"/>
      <c r="G84" s="20"/>
      <c r="H84" s="20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24">
        <v>14</v>
      </c>
      <c r="B85" s="8" t="s">
        <v>97</v>
      </c>
      <c r="C85" s="9"/>
      <c r="D85" s="10"/>
      <c r="E85" s="9"/>
      <c r="F85" s="9"/>
      <c r="G85" s="9"/>
      <c r="H85" s="22">
        <f>H86</f>
        <v>0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8" customHeight="1" x14ac:dyDescent="0.25">
      <c r="A86" s="25" t="s">
        <v>273</v>
      </c>
      <c r="B86" s="20" t="s">
        <v>98</v>
      </c>
      <c r="C86" s="14" t="s">
        <v>99</v>
      </c>
      <c r="D86" s="15">
        <v>270</v>
      </c>
      <c r="E86" s="14"/>
      <c r="F86" s="14"/>
      <c r="G86" s="18">
        <f>E86+F86</f>
        <v>0</v>
      </c>
      <c r="H86" s="17">
        <f>D86*G86</f>
        <v>0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8" customHeight="1" x14ac:dyDescent="0.25">
      <c r="A87" s="23"/>
      <c r="B87" s="20"/>
      <c r="C87" s="20"/>
      <c r="D87" s="21"/>
      <c r="E87" s="20"/>
      <c r="F87" s="20"/>
      <c r="G87" s="20"/>
      <c r="H87" s="20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24">
        <v>15</v>
      </c>
      <c r="B88" s="8" t="s">
        <v>100</v>
      </c>
      <c r="C88" s="9"/>
      <c r="D88" s="10"/>
      <c r="E88" s="9"/>
      <c r="F88" s="9"/>
      <c r="G88" s="9"/>
      <c r="H88" s="22">
        <f>SUM(H89:H91)</f>
        <v>0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5.5" customHeight="1" x14ac:dyDescent="0.25">
      <c r="A89" s="25" t="s">
        <v>274</v>
      </c>
      <c r="B89" s="13" t="s">
        <v>101</v>
      </c>
      <c r="C89" s="14" t="s">
        <v>27</v>
      </c>
      <c r="D89" s="15">
        <v>4</v>
      </c>
      <c r="E89" s="14"/>
      <c r="F89" s="14"/>
      <c r="G89" s="18">
        <f t="shared" ref="G89:G91" si="26">E89+F89</f>
        <v>0</v>
      </c>
      <c r="H89" s="17">
        <f t="shared" ref="H89:H91" si="27">D89*G89</f>
        <v>0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8" customHeight="1" x14ac:dyDescent="0.25">
      <c r="A90" s="25" t="s">
        <v>275</v>
      </c>
      <c r="B90" s="20" t="s">
        <v>102</v>
      </c>
      <c r="C90" s="14" t="s">
        <v>27</v>
      </c>
      <c r="D90" s="15">
        <v>2</v>
      </c>
      <c r="E90" s="14"/>
      <c r="F90" s="14"/>
      <c r="G90" s="18">
        <f t="shared" si="26"/>
        <v>0</v>
      </c>
      <c r="H90" s="17">
        <f t="shared" si="27"/>
        <v>0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8" customHeight="1" x14ac:dyDescent="0.25">
      <c r="A91" s="25" t="s">
        <v>276</v>
      </c>
      <c r="B91" s="20" t="s">
        <v>103</v>
      </c>
      <c r="C91" s="14" t="s">
        <v>27</v>
      </c>
      <c r="D91" s="15">
        <v>2</v>
      </c>
      <c r="E91" s="14"/>
      <c r="F91" s="14"/>
      <c r="G91" s="18">
        <f t="shared" si="26"/>
        <v>0</v>
      </c>
      <c r="H91" s="17">
        <f t="shared" si="27"/>
        <v>0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8" customHeight="1" x14ac:dyDescent="0.25">
      <c r="A92" s="23"/>
      <c r="B92" s="20"/>
      <c r="C92" s="20"/>
      <c r="D92" s="21"/>
      <c r="E92" s="20"/>
      <c r="F92" s="20"/>
      <c r="G92" s="18"/>
      <c r="H92" s="17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7.25" customHeight="1" x14ac:dyDescent="0.25">
      <c r="A93" s="24">
        <v>16</v>
      </c>
      <c r="B93" s="8" t="s">
        <v>104</v>
      </c>
      <c r="C93" s="9"/>
      <c r="D93" s="10"/>
      <c r="E93" s="9"/>
      <c r="F93" s="9"/>
      <c r="G93" s="9"/>
      <c r="H93" s="22">
        <f>SUM(H94:H99)</f>
        <v>0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3.75" customHeight="1" x14ac:dyDescent="0.25">
      <c r="A94" s="25" t="s">
        <v>277</v>
      </c>
      <c r="B94" s="13" t="s">
        <v>105</v>
      </c>
      <c r="C94" s="14" t="s">
        <v>27</v>
      </c>
      <c r="D94" s="15">
        <v>1</v>
      </c>
      <c r="E94" s="14"/>
      <c r="F94" s="13"/>
      <c r="G94" s="18">
        <f t="shared" ref="G94:G99" si="28">E94+F94</f>
        <v>0</v>
      </c>
      <c r="H94" s="17">
        <f t="shared" ref="H94:H99" si="29">D94*G94</f>
        <v>0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3.75" customHeight="1" x14ac:dyDescent="0.25">
      <c r="A95" s="25" t="s">
        <v>278</v>
      </c>
      <c r="B95" s="20" t="s">
        <v>106</v>
      </c>
      <c r="C95" s="14" t="s">
        <v>27</v>
      </c>
      <c r="D95" s="15">
        <v>1</v>
      </c>
      <c r="E95" s="14"/>
      <c r="F95" s="13"/>
      <c r="G95" s="18">
        <f t="shared" si="28"/>
        <v>0</v>
      </c>
      <c r="H95" s="17">
        <f t="shared" si="29"/>
        <v>0</v>
      </c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25" t="s">
        <v>279</v>
      </c>
      <c r="B96" s="13" t="s">
        <v>107</v>
      </c>
      <c r="C96" s="14" t="s">
        <v>27</v>
      </c>
      <c r="D96" s="15">
        <v>1</v>
      </c>
      <c r="E96" s="14"/>
      <c r="F96" s="13"/>
      <c r="G96" s="18">
        <f t="shared" si="28"/>
        <v>0</v>
      </c>
      <c r="H96" s="17">
        <f t="shared" si="29"/>
        <v>0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25" t="s">
        <v>280</v>
      </c>
      <c r="B97" s="13" t="s">
        <v>108</v>
      </c>
      <c r="C97" s="14" t="s">
        <v>27</v>
      </c>
      <c r="D97" s="15">
        <v>1</v>
      </c>
      <c r="E97" s="14"/>
      <c r="F97" s="13"/>
      <c r="G97" s="18">
        <f t="shared" si="28"/>
        <v>0</v>
      </c>
      <c r="H97" s="17">
        <f t="shared" si="29"/>
        <v>0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25" t="s">
        <v>281</v>
      </c>
      <c r="B98" s="13" t="s">
        <v>109</v>
      </c>
      <c r="C98" s="14" t="s">
        <v>27</v>
      </c>
      <c r="D98" s="15">
        <v>1</v>
      </c>
      <c r="E98" s="14"/>
      <c r="F98" s="13"/>
      <c r="G98" s="18">
        <f t="shared" si="28"/>
        <v>0</v>
      </c>
      <c r="H98" s="17">
        <f t="shared" si="29"/>
        <v>0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25" t="s">
        <v>282</v>
      </c>
      <c r="B99" s="13" t="s">
        <v>110</v>
      </c>
      <c r="C99" s="14" t="s">
        <v>27</v>
      </c>
      <c r="D99" s="15">
        <v>1</v>
      </c>
      <c r="E99" s="14"/>
      <c r="F99" s="13"/>
      <c r="G99" s="18">
        <f t="shared" si="28"/>
        <v>0</v>
      </c>
      <c r="H99" s="17">
        <f t="shared" si="29"/>
        <v>0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23"/>
      <c r="B100" s="20"/>
      <c r="C100" s="20"/>
      <c r="D100" s="21"/>
      <c r="E100" s="20"/>
      <c r="F100" s="20"/>
      <c r="G100" s="20"/>
      <c r="H100" s="2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24">
        <v>17</v>
      </c>
      <c r="B101" s="8" t="s">
        <v>111</v>
      </c>
      <c r="C101" s="9"/>
      <c r="D101" s="10"/>
      <c r="E101" s="9"/>
      <c r="F101" s="9"/>
      <c r="G101" s="9"/>
      <c r="H101" s="22">
        <f>SUM(H102:H110)</f>
        <v>0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25" t="s">
        <v>283</v>
      </c>
      <c r="B102" s="20" t="s">
        <v>112</v>
      </c>
      <c r="C102" s="14" t="s">
        <v>27</v>
      </c>
      <c r="D102" s="15">
        <v>1</v>
      </c>
      <c r="E102" s="14"/>
      <c r="F102" s="13"/>
      <c r="G102" s="18">
        <f t="shared" ref="G102:G110" si="30">E102+F102</f>
        <v>0</v>
      </c>
      <c r="H102" s="17">
        <f t="shared" ref="H102:H110" si="31">D102*G102</f>
        <v>0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25" t="s">
        <v>284</v>
      </c>
      <c r="B103" s="20" t="s">
        <v>113</v>
      </c>
      <c r="C103" s="14" t="s">
        <v>114</v>
      </c>
      <c r="D103" s="15">
        <v>9.0299999999999994</v>
      </c>
      <c r="E103" s="14"/>
      <c r="F103" s="13"/>
      <c r="G103" s="18">
        <f t="shared" si="30"/>
        <v>0</v>
      </c>
      <c r="H103" s="17">
        <f t="shared" si="31"/>
        <v>0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25" t="s">
        <v>285</v>
      </c>
      <c r="B104" s="19" t="s">
        <v>115</v>
      </c>
      <c r="C104" s="14" t="s">
        <v>27</v>
      </c>
      <c r="D104" s="15">
        <v>1</v>
      </c>
      <c r="E104" s="14"/>
      <c r="F104" s="13"/>
      <c r="G104" s="18">
        <f t="shared" si="30"/>
        <v>0</v>
      </c>
      <c r="H104" s="17">
        <f t="shared" si="31"/>
        <v>0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25" t="s">
        <v>286</v>
      </c>
      <c r="B105" s="20" t="s">
        <v>116</v>
      </c>
      <c r="C105" s="14" t="s">
        <v>117</v>
      </c>
      <c r="D105" s="15">
        <v>1.32</v>
      </c>
      <c r="E105" s="14"/>
      <c r="F105" s="13"/>
      <c r="G105" s="18">
        <f t="shared" si="30"/>
        <v>0</v>
      </c>
      <c r="H105" s="17">
        <f t="shared" si="31"/>
        <v>0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25" t="s">
        <v>287</v>
      </c>
      <c r="B106" s="20" t="s">
        <v>118</v>
      </c>
      <c r="C106" s="14" t="s">
        <v>27</v>
      </c>
      <c r="D106" s="15">
        <v>1</v>
      </c>
      <c r="E106" s="14"/>
      <c r="F106" s="13"/>
      <c r="G106" s="18">
        <f t="shared" si="30"/>
        <v>0</v>
      </c>
      <c r="H106" s="17">
        <f t="shared" si="31"/>
        <v>0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25" t="s">
        <v>288</v>
      </c>
      <c r="B107" s="20" t="s">
        <v>119</v>
      </c>
      <c r="C107" s="14" t="s">
        <v>120</v>
      </c>
      <c r="D107" s="15">
        <v>2.69</v>
      </c>
      <c r="E107" s="14"/>
      <c r="F107" s="13"/>
      <c r="G107" s="18">
        <f t="shared" si="30"/>
        <v>0</v>
      </c>
      <c r="H107" s="17">
        <f t="shared" si="31"/>
        <v>0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25" t="s">
        <v>289</v>
      </c>
      <c r="B108" s="20" t="s">
        <v>121</v>
      </c>
      <c r="C108" s="14" t="s">
        <v>27</v>
      </c>
      <c r="D108" s="15">
        <v>2</v>
      </c>
      <c r="E108" s="14"/>
      <c r="F108" s="13"/>
      <c r="G108" s="18">
        <f t="shared" si="30"/>
        <v>0</v>
      </c>
      <c r="H108" s="17">
        <f t="shared" si="31"/>
        <v>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25" t="s">
        <v>290</v>
      </c>
      <c r="B109" s="20" t="s">
        <v>122</v>
      </c>
      <c r="C109" s="14" t="s">
        <v>123</v>
      </c>
      <c r="D109" s="15">
        <v>5.84</v>
      </c>
      <c r="E109" s="14"/>
      <c r="F109" s="13"/>
      <c r="G109" s="18">
        <f t="shared" si="30"/>
        <v>0</v>
      </c>
      <c r="H109" s="17">
        <f t="shared" si="31"/>
        <v>0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25" t="s">
        <v>291</v>
      </c>
      <c r="B110" s="13" t="s">
        <v>124</v>
      </c>
      <c r="C110" s="14" t="s">
        <v>125</v>
      </c>
      <c r="D110" s="15">
        <v>1</v>
      </c>
      <c r="E110" s="14"/>
      <c r="F110" s="13"/>
      <c r="G110" s="18">
        <f t="shared" si="30"/>
        <v>0</v>
      </c>
      <c r="H110" s="17">
        <f t="shared" si="31"/>
        <v>0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23"/>
      <c r="B111" s="20"/>
      <c r="C111" s="20"/>
      <c r="D111" s="21"/>
      <c r="E111" s="20"/>
      <c r="F111" s="20"/>
      <c r="G111" s="20"/>
      <c r="H111" s="2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24">
        <v>18</v>
      </c>
      <c r="B112" s="8" t="s">
        <v>126</v>
      </c>
      <c r="C112" s="9"/>
      <c r="D112" s="10"/>
      <c r="E112" s="9"/>
      <c r="F112" s="9"/>
      <c r="G112" s="9"/>
      <c r="H112" s="22">
        <f>SUM(H113:H118)</f>
        <v>0</v>
      </c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25" t="s">
        <v>297</v>
      </c>
      <c r="B113" s="19" t="s">
        <v>293</v>
      </c>
      <c r="C113" s="26" t="s">
        <v>82</v>
      </c>
      <c r="D113" s="15">
        <v>1.6</v>
      </c>
      <c r="E113" s="14"/>
      <c r="F113" s="13"/>
      <c r="G113" s="18">
        <f t="shared" ref="G113:G115" si="32">E113+F113</f>
        <v>0</v>
      </c>
      <c r="H113" s="17">
        <f t="shared" ref="H113:H115" si="33">D113*G113</f>
        <v>0</v>
      </c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25" t="s">
        <v>298</v>
      </c>
      <c r="B114" s="19" t="s">
        <v>294</v>
      </c>
      <c r="C114" s="26" t="s">
        <v>82</v>
      </c>
      <c r="D114" s="15">
        <v>1.21</v>
      </c>
      <c r="E114" s="13"/>
      <c r="F114" s="14"/>
      <c r="G114" s="18">
        <f t="shared" si="32"/>
        <v>0</v>
      </c>
      <c r="H114" s="17">
        <f t="shared" si="33"/>
        <v>0</v>
      </c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25" t="s">
        <v>299</v>
      </c>
      <c r="B115" s="19" t="s">
        <v>295</v>
      </c>
      <c r="C115" s="26" t="s">
        <v>82</v>
      </c>
      <c r="D115" s="15">
        <v>1.22</v>
      </c>
      <c r="E115" s="13"/>
      <c r="F115" s="14"/>
      <c r="G115" s="18">
        <f t="shared" si="32"/>
        <v>0</v>
      </c>
      <c r="H115" s="17">
        <f t="shared" si="33"/>
        <v>0</v>
      </c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25" t="s">
        <v>300</v>
      </c>
      <c r="B116" s="19" t="s">
        <v>292</v>
      </c>
      <c r="C116" s="26" t="s">
        <v>82</v>
      </c>
      <c r="D116" s="29">
        <v>1</v>
      </c>
      <c r="E116" s="19"/>
      <c r="F116" s="26"/>
      <c r="G116" s="18">
        <f t="shared" ref="G116" si="34">E116+F116</f>
        <v>0</v>
      </c>
      <c r="H116" s="17">
        <f t="shared" ref="H116" si="35">D116*G116</f>
        <v>0</v>
      </c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25" t="s">
        <v>301</v>
      </c>
      <c r="B117" s="19" t="s">
        <v>208</v>
      </c>
      <c r="C117" s="26" t="s">
        <v>127</v>
      </c>
      <c r="D117" s="15">
        <v>1</v>
      </c>
      <c r="E117" s="13"/>
      <c r="F117" s="14"/>
      <c r="G117" s="18">
        <f t="shared" ref="G117" si="36">E117+F117</f>
        <v>0</v>
      </c>
      <c r="H117" s="17">
        <f t="shared" ref="H117" si="37">D117*G117</f>
        <v>0</v>
      </c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25" t="s">
        <v>302</v>
      </c>
      <c r="B118" s="19" t="s">
        <v>209</v>
      </c>
      <c r="C118" s="26" t="s">
        <v>127</v>
      </c>
      <c r="D118" s="15">
        <v>1</v>
      </c>
      <c r="E118" s="13"/>
      <c r="F118" s="14"/>
      <c r="G118" s="18">
        <f>E118+F118</f>
        <v>0</v>
      </c>
      <c r="H118" s="17">
        <f>D118*G118</f>
        <v>0</v>
      </c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23"/>
      <c r="B119" s="20"/>
      <c r="C119" s="20"/>
      <c r="D119" s="21"/>
      <c r="E119" s="20"/>
      <c r="F119" s="20"/>
      <c r="G119" s="20"/>
      <c r="H119" s="2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24">
        <v>19</v>
      </c>
      <c r="B120" s="8" t="s">
        <v>128</v>
      </c>
      <c r="C120" s="9"/>
      <c r="D120" s="10"/>
      <c r="E120" s="9"/>
      <c r="F120" s="9"/>
      <c r="G120" s="9"/>
      <c r="H120" s="22">
        <f>SUM(H121:H123)</f>
        <v>0</v>
      </c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6.25" customHeight="1" x14ac:dyDescent="0.25">
      <c r="A121" s="25" t="s">
        <v>303</v>
      </c>
      <c r="B121" s="19" t="s">
        <v>296</v>
      </c>
      <c r="C121" s="14" t="s">
        <v>27</v>
      </c>
      <c r="D121" s="15">
        <v>1</v>
      </c>
      <c r="E121" s="13"/>
      <c r="F121" s="14"/>
      <c r="G121" s="18">
        <f t="shared" ref="G121:G123" si="38">E121+F121</f>
        <v>0</v>
      </c>
      <c r="H121" s="17">
        <f t="shared" ref="H121:H123" si="39">D121*G121</f>
        <v>0</v>
      </c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7.75" customHeight="1" x14ac:dyDescent="0.25">
      <c r="A122" s="25" t="s">
        <v>304</v>
      </c>
      <c r="B122" s="19" t="s">
        <v>129</v>
      </c>
      <c r="C122" s="14" t="s">
        <v>27</v>
      </c>
      <c r="D122" s="15">
        <v>1</v>
      </c>
      <c r="E122" s="13"/>
      <c r="F122" s="14"/>
      <c r="G122" s="18">
        <f t="shared" si="38"/>
        <v>0</v>
      </c>
      <c r="H122" s="17">
        <f t="shared" si="39"/>
        <v>0</v>
      </c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7.75" customHeight="1" x14ac:dyDescent="0.25">
      <c r="A123" s="25" t="s">
        <v>305</v>
      </c>
      <c r="B123" s="19" t="s">
        <v>130</v>
      </c>
      <c r="C123" s="14" t="s">
        <v>27</v>
      </c>
      <c r="D123" s="15">
        <v>1</v>
      </c>
      <c r="E123" s="13"/>
      <c r="F123" s="14"/>
      <c r="G123" s="18">
        <f t="shared" si="38"/>
        <v>0</v>
      </c>
      <c r="H123" s="17">
        <f t="shared" si="39"/>
        <v>0</v>
      </c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23"/>
      <c r="B124" s="20"/>
      <c r="C124" s="20"/>
      <c r="D124" s="21"/>
      <c r="E124" s="20"/>
      <c r="F124" s="20"/>
      <c r="G124" s="20"/>
      <c r="H124" s="2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24">
        <v>20</v>
      </c>
      <c r="B125" s="8" t="s">
        <v>131</v>
      </c>
      <c r="C125" s="9"/>
      <c r="D125" s="10"/>
      <c r="E125" s="9"/>
      <c r="F125" s="9"/>
      <c r="G125" s="9"/>
      <c r="H125" s="22">
        <f>SUM(H126:H143)</f>
        <v>0</v>
      </c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25" t="s">
        <v>306</v>
      </c>
      <c r="B126" s="20" t="s">
        <v>132</v>
      </c>
      <c r="C126" s="14" t="s">
        <v>27</v>
      </c>
      <c r="D126" s="15">
        <v>4</v>
      </c>
      <c r="E126" s="31"/>
      <c r="F126" s="14"/>
      <c r="G126" s="18">
        <f t="shared" ref="G126:G143" si="40">E126+F126</f>
        <v>0</v>
      </c>
      <c r="H126" s="17">
        <f t="shared" ref="H126:H143" si="41">D126*G126</f>
        <v>0</v>
      </c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25" t="s">
        <v>307</v>
      </c>
      <c r="B127" s="13" t="s">
        <v>133</v>
      </c>
      <c r="C127" s="14" t="s">
        <v>27</v>
      </c>
      <c r="D127" s="15">
        <v>5</v>
      </c>
      <c r="E127" s="31"/>
      <c r="F127" s="14"/>
      <c r="G127" s="18">
        <f t="shared" si="40"/>
        <v>0</v>
      </c>
      <c r="H127" s="17">
        <f t="shared" si="41"/>
        <v>0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25" t="s">
        <v>308</v>
      </c>
      <c r="B128" s="13" t="s">
        <v>134</v>
      </c>
      <c r="C128" s="14" t="s">
        <v>27</v>
      </c>
      <c r="D128" s="15">
        <v>5</v>
      </c>
      <c r="E128" s="31"/>
      <c r="F128" s="14"/>
      <c r="G128" s="18">
        <f t="shared" si="40"/>
        <v>0</v>
      </c>
      <c r="H128" s="17">
        <f t="shared" si="41"/>
        <v>0</v>
      </c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25" t="s">
        <v>309</v>
      </c>
      <c r="B129" s="13" t="s">
        <v>135</v>
      </c>
      <c r="C129" s="14" t="s">
        <v>27</v>
      </c>
      <c r="D129" s="15">
        <v>1</v>
      </c>
      <c r="E129" s="31"/>
      <c r="F129" s="14"/>
      <c r="G129" s="18">
        <f t="shared" si="40"/>
        <v>0</v>
      </c>
      <c r="H129" s="17">
        <f t="shared" si="41"/>
        <v>0</v>
      </c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25" t="s">
        <v>310</v>
      </c>
      <c r="B130" s="13" t="s">
        <v>136</v>
      </c>
      <c r="C130" s="14" t="s">
        <v>27</v>
      </c>
      <c r="D130" s="15">
        <v>2</v>
      </c>
      <c r="E130" s="31"/>
      <c r="F130" s="14"/>
      <c r="G130" s="18">
        <f t="shared" si="40"/>
        <v>0</v>
      </c>
      <c r="H130" s="17">
        <f t="shared" si="41"/>
        <v>0</v>
      </c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25" t="s">
        <v>311</v>
      </c>
      <c r="B131" s="13" t="s">
        <v>137</v>
      </c>
      <c r="C131" s="14" t="s">
        <v>27</v>
      </c>
      <c r="D131" s="15">
        <v>1</v>
      </c>
      <c r="E131" s="31"/>
      <c r="F131" s="14"/>
      <c r="G131" s="18">
        <f t="shared" si="40"/>
        <v>0</v>
      </c>
      <c r="H131" s="17">
        <f t="shared" si="41"/>
        <v>0</v>
      </c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25" t="s">
        <v>312</v>
      </c>
      <c r="B132" s="13" t="s">
        <v>138</v>
      </c>
      <c r="C132" s="14" t="s">
        <v>27</v>
      </c>
      <c r="D132" s="15">
        <v>13</v>
      </c>
      <c r="E132" s="31"/>
      <c r="F132" s="14"/>
      <c r="G132" s="18">
        <f t="shared" si="40"/>
        <v>0</v>
      </c>
      <c r="H132" s="17">
        <f t="shared" si="41"/>
        <v>0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25" t="s">
        <v>313</v>
      </c>
      <c r="B133" s="13" t="s">
        <v>139</v>
      </c>
      <c r="C133" s="14" t="s">
        <v>27</v>
      </c>
      <c r="D133" s="15">
        <v>5</v>
      </c>
      <c r="E133" s="31"/>
      <c r="F133" s="14"/>
      <c r="G133" s="18">
        <f t="shared" si="40"/>
        <v>0</v>
      </c>
      <c r="H133" s="17">
        <f t="shared" si="41"/>
        <v>0</v>
      </c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25" t="s">
        <v>314</v>
      </c>
      <c r="B134" s="20" t="s">
        <v>140</v>
      </c>
      <c r="C134" s="14" t="s">
        <v>27</v>
      </c>
      <c r="D134" s="15">
        <v>5</v>
      </c>
      <c r="E134" s="31"/>
      <c r="F134" s="14"/>
      <c r="G134" s="18">
        <f t="shared" si="40"/>
        <v>0</v>
      </c>
      <c r="H134" s="17">
        <f t="shared" si="41"/>
        <v>0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25" t="s">
        <v>315</v>
      </c>
      <c r="B135" s="13" t="s">
        <v>141</v>
      </c>
      <c r="C135" s="14" t="s">
        <v>27</v>
      </c>
      <c r="D135" s="15">
        <v>4</v>
      </c>
      <c r="E135" s="31"/>
      <c r="F135" s="14"/>
      <c r="G135" s="18">
        <f t="shared" si="40"/>
        <v>0</v>
      </c>
      <c r="H135" s="17">
        <f t="shared" si="41"/>
        <v>0</v>
      </c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25" t="s">
        <v>316</v>
      </c>
      <c r="B136" s="20" t="s">
        <v>142</v>
      </c>
      <c r="C136" s="14" t="s">
        <v>27</v>
      </c>
      <c r="D136" s="15">
        <v>1</v>
      </c>
      <c r="E136" s="31"/>
      <c r="F136" s="14"/>
      <c r="G136" s="18">
        <f t="shared" si="40"/>
        <v>0</v>
      </c>
      <c r="H136" s="17">
        <f t="shared" si="41"/>
        <v>0</v>
      </c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25" t="s">
        <v>317</v>
      </c>
      <c r="B137" s="20" t="s">
        <v>143</v>
      </c>
      <c r="C137" s="14" t="s">
        <v>27</v>
      </c>
      <c r="D137" s="15">
        <v>5</v>
      </c>
      <c r="E137" s="31"/>
      <c r="F137" s="14"/>
      <c r="G137" s="18">
        <f t="shared" si="40"/>
        <v>0</v>
      </c>
      <c r="H137" s="17">
        <f t="shared" si="41"/>
        <v>0</v>
      </c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25" t="s">
        <v>318</v>
      </c>
      <c r="B138" s="13" t="s">
        <v>144</v>
      </c>
      <c r="C138" s="14" t="s">
        <v>27</v>
      </c>
      <c r="D138" s="15">
        <v>2</v>
      </c>
      <c r="E138" s="31"/>
      <c r="F138" s="14"/>
      <c r="G138" s="18">
        <f t="shared" si="40"/>
        <v>0</v>
      </c>
      <c r="H138" s="17">
        <f t="shared" si="41"/>
        <v>0</v>
      </c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25" t="s">
        <v>319</v>
      </c>
      <c r="B139" s="13" t="s">
        <v>145</v>
      </c>
      <c r="C139" s="14" t="s">
        <v>27</v>
      </c>
      <c r="D139" s="15">
        <v>5</v>
      </c>
      <c r="E139" s="31"/>
      <c r="F139" s="14"/>
      <c r="G139" s="18">
        <f t="shared" si="40"/>
        <v>0</v>
      </c>
      <c r="H139" s="17">
        <f t="shared" si="41"/>
        <v>0</v>
      </c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25" t="s">
        <v>320</v>
      </c>
      <c r="B140" s="13" t="s">
        <v>146</v>
      </c>
      <c r="C140" s="14" t="s">
        <v>27</v>
      </c>
      <c r="D140" s="15">
        <v>1</v>
      </c>
      <c r="E140" s="31"/>
      <c r="F140" s="14"/>
      <c r="G140" s="18">
        <f t="shared" si="40"/>
        <v>0</v>
      </c>
      <c r="H140" s="17">
        <f t="shared" si="41"/>
        <v>0</v>
      </c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25" t="s">
        <v>321</v>
      </c>
      <c r="B141" s="13" t="s">
        <v>147</v>
      </c>
      <c r="C141" s="14" t="s">
        <v>27</v>
      </c>
      <c r="D141" s="15">
        <v>1</v>
      </c>
      <c r="E141" s="31"/>
      <c r="F141" s="14"/>
      <c r="G141" s="18">
        <f t="shared" si="40"/>
        <v>0</v>
      </c>
      <c r="H141" s="17">
        <f t="shared" si="41"/>
        <v>0</v>
      </c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25" t="s">
        <v>322</v>
      </c>
      <c r="B142" s="20" t="s">
        <v>148</v>
      </c>
      <c r="C142" s="14" t="s">
        <v>27</v>
      </c>
      <c r="D142" s="15">
        <v>1</v>
      </c>
      <c r="E142" s="31"/>
      <c r="F142" s="14"/>
      <c r="G142" s="18">
        <f t="shared" si="40"/>
        <v>0</v>
      </c>
      <c r="H142" s="17">
        <f t="shared" si="41"/>
        <v>0</v>
      </c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25" t="s">
        <v>323</v>
      </c>
      <c r="B143" s="20" t="s">
        <v>149</v>
      </c>
      <c r="C143" s="14" t="s">
        <v>27</v>
      </c>
      <c r="D143" s="15">
        <v>1</v>
      </c>
      <c r="E143" s="31"/>
      <c r="F143" s="14"/>
      <c r="G143" s="18">
        <f t="shared" si="40"/>
        <v>0</v>
      </c>
      <c r="H143" s="17">
        <f t="shared" si="41"/>
        <v>0</v>
      </c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23"/>
      <c r="B144" s="20"/>
      <c r="C144" s="20"/>
      <c r="D144" s="21"/>
      <c r="E144" s="20"/>
      <c r="F144" s="20"/>
      <c r="G144" s="20"/>
      <c r="H144" s="20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24">
        <v>21</v>
      </c>
      <c r="B145" s="8" t="s">
        <v>150</v>
      </c>
      <c r="C145" s="9"/>
      <c r="D145" s="10"/>
      <c r="E145" s="9"/>
      <c r="F145" s="9"/>
      <c r="G145" s="9"/>
      <c r="H145" s="22">
        <f>H146</f>
        <v>0</v>
      </c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25" t="s">
        <v>324</v>
      </c>
      <c r="B146" s="13" t="s">
        <v>151</v>
      </c>
      <c r="C146" s="14" t="s">
        <v>82</v>
      </c>
      <c r="D146" s="29">
        <v>270</v>
      </c>
      <c r="E146" s="20"/>
      <c r="F146" s="14"/>
      <c r="G146" s="18">
        <f>E146+F146</f>
        <v>0</v>
      </c>
      <c r="H146" s="17">
        <f>D146*G146</f>
        <v>0</v>
      </c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23"/>
      <c r="B147" s="20"/>
      <c r="C147" s="20"/>
      <c r="D147" s="21"/>
      <c r="E147" s="20"/>
      <c r="F147" s="20"/>
      <c r="G147" s="20"/>
      <c r="H147" s="2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24">
        <v>22</v>
      </c>
      <c r="B148" s="8" t="s">
        <v>152</v>
      </c>
      <c r="C148" s="9"/>
      <c r="D148" s="10"/>
      <c r="E148" s="9"/>
      <c r="F148" s="9"/>
      <c r="G148" s="9"/>
      <c r="H148" s="22">
        <f>H149</f>
        <v>0</v>
      </c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25" t="s">
        <v>325</v>
      </c>
      <c r="B149" s="13" t="s">
        <v>153</v>
      </c>
      <c r="C149" s="14" t="s">
        <v>154</v>
      </c>
      <c r="D149" s="29">
        <v>5</v>
      </c>
      <c r="E149" s="20"/>
      <c r="F149" s="14"/>
      <c r="G149" s="18">
        <f>E149+F149</f>
        <v>0</v>
      </c>
      <c r="H149" s="17">
        <f>D149*G149</f>
        <v>0</v>
      </c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23"/>
      <c r="B150" s="20"/>
      <c r="C150" s="20"/>
      <c r="D150" s="21"/>
      <c r="E150" s="20"/>
      <c r="F150" s="20"/>
      <c r="G150" s="20"/>
      <c r="H150" s="20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24">
        <v>23</v>
      </c>
      <c r="B151" s="8" t="s">
        <v>155</v>
      </c>
      <c r="C151" s="9"/>
      <c r="D151" s="10"/>
      <c r="E151" s="9"/>
      <c r="F151" s="9"/>
      <c r="G151" s="9"/>
      <c r="H151" s="22">
        <f>SUM(H152:H155)</f>
        <v>0</v>
      </c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25" t="s">
        <v>326</v>
      </c>
      <c r="B152" s="19" t="s">
        <v>216</v>
      </c>
      <c r="C152" s="26" t="s">
        <v>82</v>
      </c>
      <c r="D152" s="15">
        <v>27</v>
      </c>
      <c r="E152" s="13"/>
      <c r="F152" s="14"/>
      <c r="G152" s="18">
        <f t="shared" ref="G152:G154" si="42">E152+F152</f>
        <v>0</v>
      </c>
      <c r="H152" s="17">
        <f t="shared" ref="H152:H154" si="43">D152*G152</f>
        <v>0</v>
      </c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25" t="s">
        <v>327</v>
      </c>
      <c r="B153" s="13" t="s">
        <v>156</v>
      </c>
      <c r="C153" s="14" t="s">
        <v>157</v>
      </c>
      <c r="D153" s="15">
        <v>2</v>
      </c>
      <c r="E153" s="13"/>
      <c r="F153" s="14"/>
      <c r="G153" s="18">
        <f t="shared" si="42"/>
        <v>0</v>
      </c>
      <c r="H153" s="17">
        <f t="shared" si="43"/>
        <v>0</v>
      </c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25" t="s">
        <v>328</v>
      </c>
      <c r="B154" s="19" t="s">
        <v>329</v>
      </c>
      <c r="C154" s="14" t="s">
        <v>157</v>
      </c>
      <c r="D154" s="15">
        <v>2</v>
      </c>
      <c r="E154" s="13"/>
      <c r="F154" s="14"/>
      <c r="G154" s="18">
        <f t="shared" si="42"/>
        <v>0</v>
      </c>
      <c r="H154" s="17">
        <f t="shared" si="43"/>
        <v>0</v>
      </c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25" t="s">
        <v>210</v>
      </c>
      <c r="B155" s="43" t="s">
        <v>211</v>
      </c>
      <c r="C155" s="26" t="s">
        <v>22</v>
      </c>
      <c r="D155" s="29">
        <v>1</v>
      </c>
      <c r="E155" s="42"/>
      <c r="F155" s="44"/>
      <c r="G155" s="18">
        <f t="shared" ref="G155" si="44">E155+F155</f>
        <v>0</v>
      </c>
      <c r="H155" s="17">
        <f t="shared" ref="H155" si="45">D155*G155</f>
        <v>0</v>
      </c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32"/>
      <c r="B156" s="33"/>
      <c r="C156" s="33"/>
      <c r="D156" s="34"/>
      <c r="E156" s="33"/>
      <c r="F156" s="33"/>
      <c r="G156" s="33"/>
      <c r="H156" s="33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35">
        <v>24</v>
      </c>
      <c r="B157" s="51" t="s">
        <v>158</v>
      </c>
      <c r="C157" s="115" t="s">
        <v>213</v>
      </c>
      <c r="D157" s="116"/>
      <c r="E157" s="116"/>
      <c r="F157" s="116"/>
      <c r="G157" s="117"/>
      <c r="H157" s="50">
        <f>SUM(H5,H11,H19,H22,H28,H34,H47,H53,H58,H67,H71,H77,H80,H85,H88,H93,H101,H112,H120,H125,H145,H148,H151,)</f>
        <v>0</v>
      </c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36"/>
      <c r="B158" s="52" t="s">
        <v>159</v>
      </c>
      <c r="C158" s="109" t="s">
        <v>212</v>
      </c>
      <c r="D158" s="110"/>
      <c r="E158" s="110"/>
      <c r="F158" s="110"/>
      <c r="G158" s="111"/>
      <c r="H158" s="48">
        <f>H157*H3</f>
        <v>0</v>
      </c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37"/>
      <c r="B159" s="53" t="s">
        <v>160</v>
      </c>
      <c r="C159" s="112" t="s">
        <v>161</v>
      </c>
      <c r="D159" s="113"/>
      <c r="E159" s="113"/>
      <c r="F159" s="113"/>
      <c r="G159" s="114"/>
      <c r="H159" s="49">
        <f>SUM(H157:H158)</f>
        <v>0</v>
      </c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38"/>
      <c r="B160" s="1"/>
      <c r="C160" s="1"/>
      <c r="D160" s="39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38"/>
      <c r="B161" s="1"/>
      <c r="C161" s="1"/>
      <c r="D161" s="39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38"/>
      <c r="B162" s="1"/>
      <c r="C162" s="1"/>
      <c r="D162" s="39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38"/>
      <c r="B163" s="1"/>
      <c r="C163" s="1"/>
      <c r="D163" s="39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38"/>
      <c r="B164" s="1"/>
      <c r="C164" s="1"/>
      <c r="D164" s="39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38"/>
      <c r="B165" s="1"/>
      <c r="C165" s="1"/>
      <c r="D165" s="39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38"/>
      <c r="B166" s="1"/>
      <c r="C166" s="1"/>
      <c r="D166" s="39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38"/>
      <c r="B167" s="1"/>
      <c r="C167" s="1"/>
      <c r="D167" s="39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38"/>
      <c r="B168" s="1"/>
      <c r="C168" s="1"/>
      <c r="D168" s="39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38"/>
      <c r="B169" s="1"/>
      <c r="C169" s="1"/>
      <c r="D169" s="39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38"/>
      <c r="B170" s="1"/>
      <c r="C170" s="1"/>
      <c r="D170" s="39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38"/>
      <c r="B171" s="1"/>
      <c r="C171" s="1"/>
      <c r="D171" s="39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38"/>
      <c r="B172" s="1"/>
      <c r="C172" s="1"/>
      <c r="D172" s="39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38"/>
      <c r="B173" s="1"/>
      <c r="C173" s="1"/>
      <c r="D173" s="39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38"/>
      <c r="B174" s="1"/>
      <c r="C174" s="1"/>
      <c r="D174" s="39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38"/>
      <c r="B175" s="1"/>
      <c r="C175" s="1"/>
      <c r="D175" s="39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38"/>
      <c r="B176" s="1"/>
      <c r="C176" s="1"/>
      <c r="D176" s="39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38"/>
      <c r="B177" s="1"/>
      <c r="C177" s="1"/>
      <c r="D177" s="39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38"/>
      <c r="B178" s="1"/>
      <c r="C178" s="1"/>
      <c r="D178" s="39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38"/>
      <c r="B179" s="1"/>
      <c r="C179" s="1"/>
      <c r="D179" s="39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38"/>
      <c r="B180" s="1"/>
      <c r="C180" s="1"/>
      <c r="D180" s="39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38"/>
      <c r="B181" s="1"/>
      <c r="C181" s="1"/>
      <c r="D181" s="39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38"/>
      <c r="B182" s="1"/>
      <c r="C182" s="1"/>
      <c r="D182" s="39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38"/>
      <c r="B183" s="1"/>
      <c r="C183" s="1"/>
      <c r="D183" s="39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38"/>
      <c r="B184" s="1"/>
      <c r="C184" s="1"/>
      <c r="D184" s="39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38"/>
      <c r="B185" s="1"/>
      <c r="C185" s="1"/>
      <c r="D185" s="39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38"/>
      <c r="B186" s="1"/>
      <c r="C186" s="1"/>
      <c r="D186" s="39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38"/>
      <c r="B187" s="1"/>
      <c r="C187" s="1"/>
      <c r="D187" s="39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38"/>
      <c r="B188" s="1"/>
      <c r="C188" s="1"/>
      <c r="D188" s="39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38"/>
      <c r="B189" s="1"/>
      <c r="C189" s="1"/>
      <c r="D189" s="39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38"/>
      <c r="B190" s="1"/>
      <c r="C190" s="1"/>
      <c r="D190" s="39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38"/>
      <c r="B191" s="1"/>
      <c r="C191" s="1"/>
      <c r="D191" s="39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38"/>
      <c r="B192" s="1"/>
      <c r="C192" s="1"/>
      <c r="D192" s="39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38"/>
      <c r="B193" s="1"/>
      <c r="C193" s="1"/>
      <c r="D193" s="39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38"/>
      <c r="B194" s="1"/>
      <c r="C194" s="1"/>
      <c r="D194" s="39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38"/>
      <c r="B195" s="1"/>
      <c r="C195" s="1"/>
      <c r="D195" s="39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38"/>
      <c r="B196" s="1"/>
      <c r="C196" s="1"/>
      <c r="D196" s="39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38"/>
      <c r="B197" s="1"/>
      <c r="C197" s="1"/>
      <c r="D197" s="39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38"/>
      <c r="B198" s="1"/>
      <c r="C198" s="1"/>
      <c r="D198" s="39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38"/>
      <c r="B199" s="1"/>
      <c r="C199" s="1"/>
      <c r="D199" s="39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38"/>
      <c r="B200" s="1"/>
      <c r="C200" s="1"/>
      <c r="D200" s="39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38"/>
      <c r="B201" s="1"/>
      <c r="C201" s="1"/>
      <c r="D201" s="39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38"/>
      <c r="B202" s="1"/>
      <c r="C202" s="1"/>
      <c r="D202" s="39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38"/>
      <c r="B203" s="1"/>
      <c r="C203" s="1"/>
      <c r="D203" s="39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38"/>
      <c r="B204" s="1"/>
      <c r="C204" s="1"/>
      <c r="D204" s="39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38"/>
      <c r="B205" s="1"/>
      <c r="C205" s="1"/>
      <c r="D205" s="39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38"/>
      <c r="B206" s="1"/>
      <c r="C206" s="1"/>
      <c r="D206" s="39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38"/>
      <c r="B207" s="1"/>
      <c r="C207" s="1"/>
      <c r="D207" s="39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38"/>
      <c r="B208" s="1"/>
      <c r="C208" s="1"/>
      <c r="D208" s="39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38"/>
      <c r="B209" s="1"/>
      <c r="C209" s="1"/>
      <c r="D209" s="39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38"/>
      <c r="B210" s="1"/>
      <c r="C210" s="1"/>
      <c r="D210" s="39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38"/>
      <c r="B211" s="1"/>
      <c r="C211" s="1"/>
      <c r="D211" s="39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38"/>
      <c r="B212" s="1"/>
      <c r="C212" s="1"/>
      <c r="D212" s="39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38"/>
      <c r="B213" s="1"/>
      <c r="C213" s="1"/>
      <c r="D213" s="39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38"/>
      <c r="B214" s="1"/>
      <c r="C214" s="1"/>
      <c r="D214" s="39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38"/>
      <c r="B215" s="1"/>
      <c r="C215" s="1"/>
      <c r="D215" s="39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38"/>
      <c r="B216" s="1"/>
      <c r="C216" s="1"/>
      <c r="D216" s="39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38"/>
      <c r="B217" s="1"/>
      <c r="C217" s="1"/>
      <c r="D217" s="39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38"/>
      <c r="B218" s="1"/>
      <c r="C218" s="1"/>
      <c r="D218" s="39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38"/>
      <c r="B219" s="1"/>
      <c r="C219" s="1"/>
      <c r="D219" s="39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38"/>
      <c r="B220" s="1"/>
      <c r="C220" s="1"/>
      <c r="D220" s="39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38"/>
      <c r="B221" s="1"/>
      <c r="C221" s="1"/>
      <c r="D221" s="39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38"/>
      <c r="B222" s="1"/>
      <c r="C222" s="1"/>
      <c r="D222" s="39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38"/>
      <c r="B223" s="1"/>
      <c r="C223" s="1"/>
      <c r="D223" s="39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38"/>
      <c r="B224" s="1"/>
      <c r="C224" s="1"/>
      <c r="D224" s="39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38"/>
      <c r="B225" s="1"/>
      <c r="C225" s="1"/>
      <c r="D225" s="39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38"/>
      <c r="B226" s="1"/>
      <c r="C226" s="1"/>
      <c r="D226" s="39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38"/>
      <c r="B227" s="1"/>
      <c r="C227" s="1"/>
      <c r="D227" s="39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38"/>
      <c r="B228" s="1"/>
      <c r="C228" s="1"/>
      <c r="D228" s="39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38"/>
      <c r="B229" s="1"/>
      <c r="C229" s="1"/>
      <c r="D229" s="39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38"/>
      <c r="B230" s="1"/>
      <c r="C230" s="1"/>
      <c r="D230" s="39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38"/>
      <c r="B231" s="1"/>
      <c r="C231" s="1"/>
      <c r="D231" s="39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38"/>
      <c r="B232" s="1"/>
      <c r="C232" s="1"/>
      <c r="D232" s="39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38"/>
      <c r="B233" s="1"/>
      <c r="C233" s="1"/>
      <c r="D233" s="39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38"/>
      <c r="B234" s="1"/>
      <c r="C234" s="1"/>
      <c r="D234" s="39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38"/>
      <c r="B235" s="1"/>
      <c r="C235" s="1"/>
      <c r="D235" s="39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38"/>
      <c r="B236" s="1"/>
      <c r="C236" s="1"/>
      <c r="D236" s="39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38"/>
      <c r="B237" s="1"/>
      <c r="C237" s="1"/>
      <c r="D237" s="39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38"/>
      <c r="B238" s="1"/>
      <c r="C238" s="1"/>
      <c r="D238" s="39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38"/>
      <c r="B239" s="1"/>
      <c r="C239" s="1"/>
      <c r="D239" s="39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38"/>
      <c r="B240" s="1"/>
      <c r="C240" s="1"/>
      <c r="D240" s="39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38"/>
      <c r="B241" s="1"/>
      <c r="C241" s="1"/>
      <c r="D241" s="39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38"/>
      <c r="B242" s="1"/>
      <c r="C242" s="1"/>
      <c r="D242" s="39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38"/>
      <c r="B243" s="1"/>
      <c r="C243" s="1"/>
      <c r="D243" s="39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38"/>
      <c r="B244" s="1"/>
      <c r="C244" s="1"/>
      <c r="D244" s="39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38"/>
      <c r="B245" s="1"/>
      <c r="C245" s="1"/>
      <c r="D245" s="39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38"/>
      <c r="B246" s="1"/>
      <c r="C246" s="1"/>
      <c r="D246" s="39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38"/>
      <c r="B247" s="1"/>
      <c r="C247" s="1"/>
      <c r="D247" s="39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38"/>
      <c r="B248" s="1"/>
      <c r="C248" s="1"/>
      <c r="D248" s="39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38"/>
      <c r="B249" s="1"/>
      <c r="C249" s="1"/>
      <c r="D249" s="39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38"/>
      <c r="B250" s="1"/>
      <c r="C250" s="1"/>
      <c r="D250" s="39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38"/>
      <c r="B251" s="1"/>
      <c r="C251" s="1"/>
      <c r="D251" s="39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38"/>
      <c r="B252" s="1"/>
      <c r="C252" s="1"/>
      <c r="D252" s="39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38"/>
      <c r="B253" s="1"/>
      <c r="C253" s="1"/>
      <c r="D253" s="39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38"/>
      <c r="B254" s="1"/>
      <c r="C254" s="1"/>
      <c r="D254" s="39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38"/>
      <c r="B255" s="1"/>
      <c r="C255" s="1"/>
      <c r="D255" s="39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38"/>
      <c r="B256" s="1"/>
      <c r="C256" s="1"/>
      <c r="D256" s="39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38"/>
      <c r="B257" s="1"/>
      <c r="C257" s="1"/>
      <c r="D257" s="39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38"/>
      <c r="B258" s="1"/>
      <c r="C258" s="1"/>
      <c r="D258" s="39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38"/>
      <c r="B259" s="1"/>
      <c r="C259" s="1"/>
      <c r="D259" s="39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38"/>
      <c r="B260" s="1"/>
      <c r="C260" s="1"/>
      <c r="D260" s="39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38"/>
      <c r="B261" s="1"/>
      <c r="C261" s="1"/>
      <c r="D261" s="39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38"/>
      <c r="B262" s="1"/>
      <c r="C262" s="1"/>
      <c r="D262" s="39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38"/>
      <c r="B263" s="1"/>
      <c r="C263" s="1"/>
      <c r="D263" s="39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38"/>
      <c r="B264" s="1"/>
      <c r="C264" s="1"/>
      <c r="D264" s="39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38"/>
      <c r="B265" s="1"/>
      <c r="C265" s="1"/>
      <c r="D265" s="39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38"/>
      <c r="B266" s="1"/>
      <c r="C266" s="1"/>
      <c r="D266" s="39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38"/>
      <c r="B267" s="1"/>
      <c r="C267" s="1"/>
      <c r="D267" s="39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38"/>
      <c r="B268" s="1"/>
      <c r="C268" s="1"/>
      <c r="D268" s="39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38"/>
      <c r="B269" s="1"/>
      <c r="C269" s="1"/>
      <c r="D269" s="39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38"/>
      <c r="B270" s="1"/>
      <c r="C270" s="1"/>
      <c r="D270" s="39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38"/>
      <c r="B271" s="1"/>
      <c r="C271" s="1"/>
      <c r="D271" s="39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38"/>
      <c r="B272" s="1"/>
      <c r="C272" s="1"/>
      <c r="D272" s="39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38"/>
      <c r="B273" s="1"/>
      <c r="C273" s="1"/>
      <c r="D273" s="39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38"/>
      <c r="B274" s="1"/>
      <c r="C274" s="1"/>
      <c r="D274" s="39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38"/>
      <c r="B275" s="1"/>
      <c r="C275" s="1"/>
      <c r="D275" s="39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38"/>
      <c r="B276" s="1"/>
      <c r="C276" s="1"/>
      <c r="D276" s="39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38"/>
      <c r="B277" s="1"/>
      <c r="C277" s="1"/>
      <c r="D277" s="39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38"/>
      <c r="B278" s="1"/>
      <c r="C278" s="1"/>
      <c r="D278" s="39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38"/>
      <c r="B279" s="1"/>
      <c r="C279" s="1"/>
      <c r="D279" s="39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38"/>
      <c r="B280" s="1"/>
      <c r="C280" s="1"/>
      <c r="D280" s="39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38"/>
      <c r="B281" s="1"/>
      <c r="C281" s="1"/>
      <c r="D281" s="39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38"/>
      <c r="B282" s="1"/>
      <c r="C282" s="1"/>
      <c r="D282" s="39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38"/>
      <c r="B283" s="1"/>
      <c r="C283" s="1"/>
      <c r="D283" s="39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38"/>
      <c r="B284" s="1"/>
      <c r="C284" s="1"/>
      <c r="D284" s="39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38"/>
      <c r="B285" s="1"/>
      <c r="C285" s="1"/>
      <c r="D285" s="39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38"/>
      <c r="B286" s="1"/>
      <c r="C286" s="1"/>
      <c r="D286" s="39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38"/>
      <c r="B287" s="1"/>
      <c r="C287" s="1"/>
      <c r="D287" s="39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38"/>
      <c r="B288" s="1"/>
      <c r="C288" s="1"/>
      <c r="D288" s="39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38"/>
      <c r="B289" s="1"/>
      <c r="C289" s="1"/>
      <c r="D289" s="39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38"/>
      <c r="B290" s="1"/>
      <c r="C290" s="1"/>
      <c r="D290" s="39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38"/>
      <c r="B291" s="1"/>
      <c r="C291" s="1"/>
      <c r="D291" s="39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38"/>
      <c r="B292" s="1"/>
      <c r="C292" s="1"/>
      <c r="D292" s="39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38"/>
      <c r="B293" s="1"/>
      <c r="C293" s="1"/>
      <c r="D293" s="39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38"/>
      <c r="B294" s="1"/>
      <c r="C294" s="1"/>
      <c r="D294" s="39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38"/>
      <c r="B295" s="1"/>
      <c r="C295" s="1"/>
      <c r="D295" s="39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38"/>
      <c r="B296" s="1"/>
      <c r="C296" s="1"/>
      <c r="D296" s="39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38"/>
      <c r="B297" s="1"/>
      <c r="C297" s="1"/>
      <c r="D297" s="39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38"/>
      <c r="B298" s="1"/>
      <c r="C298" s="1"/>
      <c r="D298" s="39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38"/>
      <c r="B299" s="1"/>
      <c r="C299" s="1"/>
      <c r="D299" s="39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38"/>
      <c r="B300" s="1"/>
      <c r="C300" s="1"/>
      <c r="D300" s="39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38"/>
      <c r="B301" s="1"/>
      <c r="C301" s="1"/>
      <c r="D301" s="39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38"/>
      <c r="B302" s="1"/>
      <c r="C302" s="1"/>
      <c r="D302" s="39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38"/>
      <c r="B303" s="1"/>
      <c r="C303" s="1"/>
      <c r="D303" s="39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38"/>
      <c r="B304" s="1"/>
      <c r="C304" s="1"/>
      <c r="D304" s="39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38"/>
      <c r="B305" s="1"/>
      <c r="C305" s="1"/>
      <c r="D305" s="39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38"/>
      <c r="B306" s="1"/>
      <c r="C306" s="1"/>
      <c r="D306" s="39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38"/>
      <c r="B307" s="1"/>
      <c r="C307" s="1"/>
      <c r="D307" s="39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38"/>
      <c r="B308" s="1"/>
      <c r="C308" s="1"/>
      <c r="D308" s="39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38"/>
      <c r="B309" s="1"/>
      <c r="C309" s="1"/>
      <c r="D309" s="39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38"/>
      <c r="B310" s="1"/>
      <c r="C310" s="1"/>
      <c r="D310" s="39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38"/>
      <c r="B311" s="1"/>
      <c r="C311" s="1"/>
      <c r="D311" s="39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38"/>
      <c r="B312" s="1"/>
      <c r="C312" s="1"/>
      <c r="D312" s="39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38"/>
      <c r="B313" s="1"/>
      <c r="C313" s="1"/>
      <c r="D313" s="39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38"/>
      <c r="B314" s="1"/>
      <c r="C314" s="1"/>
      <c r="D314" s="39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38"/>
      <c r="B315" s="1"/>
      <c r="C315" s="1"/>
      <c r="D315" s="39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38"/>
      <c r="B316" s="1"/>
      <c r="C316" s="1"/>
      <c r="D316" s="39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38"/>
      <c r="B317" s="1"/>
      <c r="C317" s="1"/>
      <c r="D317" s="39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38"/>
      <c r="B318" s="1"/>
      <c r="C318" s="1"/>
      <c r="D318" s="39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38"/>
      <c r="B319" s="1"/>
      <c r="C319" s="1"/>
      <c r="D319" s="39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38"/>
      <c r="B320" s="1"/>
      <c r="C320" s="1"/>
      <c r="D320" s="39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38"/>
      <c r="B321" s="1"/>
      <c r="C321" s="1"/>
      <c r="D321" s="39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38"/>
      <c r="B322" s="1"/>
      <c r="C322" s="1"/>
      <c r="D322" s="39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38"/>
      <c r="B323" s="1"/>
      <c r="C323" s="1"/>
      <c r="D323" s="39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38"/>
      <c r="B324" s="1"/>
      <c r="C324" s="1"/>
      <c r="D324" s="39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38"/>
      <c r="B325" s="1"/>
      <c r="C325" s="1"/>
      <c r="D325" s="39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38"/>
      <c r="B326" s="1"/>
      <c r="C326" s="1"/>
      <c r="D326" s="39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38"/>
      <c r="B327" s="1"/>
      <c r="C327" s="1"/>
      <c r="D327" s="39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38"/>
      <c r="B328" s="1"/>
      <c r="C328" s="1"/>
      <c r="D328" s="39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38"/>
      <c r="B329" s="1"/>
      <c r="C329" s="1"/>
      <c r="D329" s="39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38"/>
      <c r="B330" s="1"/>
      <c r="C330" s="1"/>
      <c r="D330" s="39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38"/>
      <c r="B331" s="1"/>
      <c r="C331" s="1"/>
      <c r="D331" s="39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38"/>
      <c r="B332" s="1"/>
      <c r="C332" s="1"/>
      <c r="D332" s="39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38"/>
      <c r="B333" s="1"/>
      <c r="C333" s="1"/>
      <c r="D333" s="39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38"/>
      <c r="B334" s="1"/>
      <c r="C334" s="1"/>
      <c r="D334" s="39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38"/>
      <c r="B335" s="1"/>
      <c r="C335" s="1"/>
      <c r="D335" s="39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38"/>
      <c r="B336" s="1"/>
      <c r="C336" s="1"/>
      <c r="D336" s="39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38"/>
      <c r="B337" s="1"/>
      <c r="C337" s="1"/>
      <c r="D337" s="39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38"/>
      <c r="B338" s="1"/>
      <c r="C338" s="1"/>
      <c r="D338" s="39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38"/>
      <c r="B339" s="1"/>
      <c r="C339" s="1"/>
      <c r="D339" s="39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38"/>
      <c r="B340" s="1"/>
      <c r="C340" s="1"/>
      <c r="D340" s="39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38"/>
      <c r="B341" s="1"/>
      <c r="C341" s="1"/>
      <c r="D341" s="39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38"/>
      <c r="B342" s="1"/>
      <c r="C342" s="1"/>
      <c r="D342" s="39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38"/>
      <c r="B343" s="1"/>
      <c r="C343" s="1"/>
      <c r="D343" s="39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38"/>
      <c r="B344" s="1"/>
      <c r="C344" s="1"/>
      <c r="D344" s="39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38"/>
      <c r="B345" s="1"/>
      <c r="C345" s="1"/>
      <c r="D345" s="39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38"/>
      <c r="B346" s="1"/>
      <c r="C346" s="1"/>
      <c r="D346" s="39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38"/>
      <c r="B347" s="1"/>
      <c r="C347" s="1"/>
      <c r="D347" s="39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38"/>
      <c r="B348" s="1"/>
      <c r="C348" s="1"/>
      <c r="D348" s="39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38"/>
      <c r="B349" s="1"/>
      <c r="C349" s="1"/>
      <c r="D349" s="39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38"/>
      <c r="B350" s="1"/>
      <c r="C350" s="1"/>
      <c r="D350" s="39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38"/>
      <c r="B351" s="1"/>
      <c r="C351" s="1"/>
      <c r="D351" s="39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38"/>
      <c r="B352" s="1"/>
      <c r="C352" s="1"/>
      <c r="D352" s="39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38"/>
      <c r="B353" s="1"/>
      <c r="C353" s="1"/>
      <c r="D353" s="39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38"/>
      <c r="B354" s="1"/>
      <c r="C354" s="1"/>
      <c r="D354" s="39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38"/>
      <c r="B355" s="1"/>
      <c r="C355" s="1"/>
      <c r="D355" s="39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38"/>
      <c r="B356" s="1"/>
      <c r="C356" s="1"/>
      <c r="D356" s="39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38"/>
      <c r="B357" s="1"/>
      <c r="C357" s="1"/>
      <c r="D357" s="39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38"/>
      <c r="B358" s="1"/>
      <c r="C358" s="1"/>
      <c r="D358" s="39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38"/>
      <c r="B359" s="1"/>
      <c r="C359" s="1"/>
      <c r="D359" s="39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38"/>
      <c r="B360" s="1"/>
      <c r="C360" s="1"/>
      <c r="D360" s="39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38"/>
      <c r="B361" s="1"/>
      <c r="C361" s="1"/>
      <c r="D361" s="39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38"/>
      <c r="B362" s="1"/>
      <c r="C362" s="1"/>
      <c r="D362" s="39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38"/>
      <c r="B363" s="1"/>
      <c r="C363" s="1"/>
      <c r="D363" s="39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38"/>
      <c r="B364" s="1"/>
      <c r="C364" s="1"/>
      <c r="D364" s="39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38"/>
      <c r="B365" s="1"/>
      <c r="C365" s="1"/>
      <c r="D365" s="39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38"/>
      <c r="B366" s="1"/>
      <c r="C366" s="1"/>
      <c r="D366" s="39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38"/>
      <c r="B367" s="1"/>
      <c r="C367" s="1"/>
      <c r="D367" s="39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38"/>
      <c r="B368" s="1"/>
      <c r="C368" s="1"/>
      <c r="D368" s="39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38"/>
      <c r="B369" s="1"/>
      <c r="C369" s="1"/>
      <c r="D369" s="39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38"/>
      <c r="B370" s="1"/>
      <c r="C370" s="1"/>
      <c r="D370" s="39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38"/>
      <c r="B371" s="1"/>
      <c r="C371" s="1"/>
      <c r="D371" s="39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38"/>
      <c r="B372" s="1"/>
      <c r="C372" s="1"/>
      <c r="D372" s="39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38"/>
      <c r="B373" s="1"/>
      <c r="C373" s="1"/>
      <c r="D373" s="39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38"/>
      <c r="B374" s="1"/>
      <c r="C374" s="1"/>
      <c r="D374" s="39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38"/>
      <c r="B375" s="1"/>
      <c r="C375" s="1"/>
      <c r="D375" s="39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38"/>
      <c r="B376" s="1"/>
      <c r="C376" s="1"/>
      <c r="D376" s="39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38"/>
      <c r="B377" s="1"/>
      <c r="C377" s="1"/>
      <c r="D377" s="39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38"/>
      <c r="B378" s="1"/>
      <c r="C378" s="1"/>
      <c r="D378" s="39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38"/>
      <c r="B379" s="1"/>
      <c r="C379" s="1"/>
      <c r="D379" s="39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38"/>
      <c r="B380" s="1"/>
      <c r="C380" s="1"/>
      <c r="D380" s="39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38"/>
      <c r="B381" s="1"/>
      <c r="C381" s="1"/>
      <c r="D381" s="39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38"/>
      <c r="B382" s="1"/>
      <c r="C382" s="1"/>
      <c r="D382" s="39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38"/>
      <c r="B383" s="1"/>
      <c r="C383" s="1"/>
      <c r="D383" s="39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38"/>
      <c r="B384" s="1"/>
      <c r="C384" s="1"/>
      <c r="D384" s="39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38"/>
      <c r="B385" s="1"/>
      <c r="C385" s="1"/>
      <c r="D385" s="39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38"/>
      <c r="B386" s="1"/>
      <c r="C386" s="1"/>
      <c r="D386" s="39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38"/>
      <c r="B387" s="1"/>
      <c r="C387" s="1"/>
      <c r="D387" s="39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38"/>
      <c r="B388" s="1"/>
      <c r="C388" s="1"/>
      <c r="D388" s="39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38"/>
      <c r="B389" s="1"/>
      <c r="C389" s="1"/>
      <c r="D389" s="39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38"/>
      <c r="B390" s="1"/>
      <c r="C390" s="1"/>
      <c r="D390" s="39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38"/>
      <c r="B391" s="1"/>
      <c r="C391" s="1"/>
      <c r="D391" s="39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38"/>
      <c r="B392" s="1"/>
      <c r="C392" s="1"/>
      <c r="D392" s="39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38"/>
      <c r="B393" s="1"/>
      <c r="C393" s="1"/>
      <c r="D393" s="39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38"/>
      <c r="B394" s="1"/>
      <c r="C394" s="1"/>
      <c r="D394" s="39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38"/>
      <c r="B395" s="1"/>
      <c r="C395" s="1"/>
      <c r="D395" s="39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38"/>
      <c r="B396" s="1"/>
      <c r="C396" s="1"/>
      <c r="D396" s="39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38"/>
      <c r="B397" s="1"/>
      <c r="C397" s="1"/>
      <c r="D397" s="39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38"/>
      <c r="B398" s="1"/>
      <c r="C398" s="1"/>
      <c r="D398" s="39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38"/>
      <c r="B399" s="1"/>
      <c r="C399" s="1"/>
      <c r="D399" s="39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38"/>
      <c r="B400" s="1"/>
      <c r="C400" s="1"/>
      <c r="D400" s="39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38"/>
      <c r="B401" s="1"/>
      <c r="C401" s="1"/>
      <c r="D401" s="39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38"/>
      <c r="B402" s="1"/>
      <c r="C402" s="1"/>
      <c r="D402" s="39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38"/>
      <c r="B403" s="1"/>
      <c r="C403" s="1"/>
      <c r="D403" s="39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38"/>
      <c r="B404" s="1"/>
      <c r="C404" s="1"/>
      <c r="D404" s="39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38"/>
      <c r="B405" s="1"/>
      <c r="C405" s="1"/>
      <c r="D405" s="39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38"/>
      <c r="B406" s="1"/>
      <c r="C406" s="1"/>
      <c r="D406" s="39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38"/>
      <c r="B407" s="1"/>
      <c r="C407" s="1"/>
      <c r="D407" s="39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38"/>
      <c r="B408" s="1"/>
      <c r="C408" s="1"/>
      <c r="D408" s="39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38"/>
      <c r="B409" s="1"/>
      <c r="C409" s="1"/>
      <c r="D409" s="39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38"/>
      <c r="B410" s="1"/>
      <c r="C410" s="1"/>
      <c r="D410" s="39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38"/>
      <c r="B411" s="1"/>
      <c r="C411" s="1"/>
      <c r="D411" s="39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38"/>
      <c r="B412" s="1"/>
      <c r="C412" s="1"/>
      <c r="D412" s="39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38"/>
      <c r="B413" s="1"/>
      <c r="C413" s="1"/>
      <c r="D413" s="39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38"/>
      <c r="B414" s="1"/>
      <c r="C414" s="1"/>
      <c r="D414" s="39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38"/>
      <c r="B415" s="1"/>
      <c r="C415" s="1"/>
      <c r="D415" s="39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38"/>
      <c r="B416" s="1"/>
      <c r="C416" s="1"/>
      <c r="D416" s="39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38"/>
      <c r="B417" s="1"/>
      <c r="C417" s="1"/>
      <c r="D417" s="39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38"/>
      <c r="B418" s="1"/>
      <c r="C418" s="1"/>
      <c r="D418" s="39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38"/>
      <c r="B419" s="1"/>
      <c r="C419" s="1"/>
      <c r="D419" s="39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38"/>
      <c r="B420" s="1"/>
      <c r="C420" s="1"/>
      <c r="D420" s="39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38"/>
      <c r="B421" s="1"/>
      <c r="C421" s="1"/>
      <c r="D421" s="39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38"/>
      <c r="B422" s="1"/>
      <c r="C422" s="1"/>
      <c r="D422" s="39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38"/>
      <c r="B423" s="1"/>
      <c r="C423" s="1"/>
      <c r="D423" s="39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38"/>
      <c r="B424" s="1"/>
      <c r="C424" s="1"/>
      <c r="D424" s="39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38"/>
      <c r="B425" s="1"/>
      <c r="C425" s="1"/>
      <c r="D425" s="39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38"/>
      <c r="B426" s="1"/>
      <c r="C426" s="1"/>
      <c r="D426" s="39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38"/>
      <c r="B427" s="1"/>
      <c r="C427" s="1"/>
      <c r="D427" s="39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38"/>
      <c r="B428" s="1"/>
      <c r="C428" s="1"/>
      <c r="D428" s="39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38"/>
      <c r="B429" s="1"/>
      <c r="C429" s="1"/>
      <c r="D429" s="39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38"/>
      <c r="B430" s="1"/>
      <c r="C430" s="1"/>
      <c r="D430" s="39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38"/>
      <c r="B431" s="1"/>
      <c r="C431" s="1"/>
      <c r="D431" s="39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38"/>
      <c r="B432" s="1"/>
      <c r="C432" s="1"/>
      <c r="D432" s="39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38"/>
      <c r="B433" s="1"/>
      <c r="C433" s="1"/>
      <c r="D433" s="39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38"/>
      <c r="B434" s="1"/>
      <c r="C434" s="1"/>
      <c r="D434" s="39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38"/>
      <c r="B435" s="1"/>
      <c r="C435" s="1"/>
      <c r="D435" s="39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38"/>
      <c r="B436" s="1"/>
      <c r="C436" s="1"/>
      <c r="D436" s="39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38"/>
      <c r="B437" s="1"/>
      <c r="C437" s="1"/>
      <c r="D437" s="39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38"/>
      <c r="B438" s="1"/>
      <c r="C438" s="1"/>
      <c r="D438" s="39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38"/>
      <c r="B439" s="1"/>
      <c r="C439" s="1"/>
      <c r="D439" s="39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38"/>
      <c r="B440" s="1"/>
      <c r="C440" s="1"/>
      <c r="D440" s="39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38"/>
      <c r="B441" s="1"/>
      <c r="C441" s="1"/>
      <c r="D441" s="39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38"/>
      <c r="B442" s="1"/>
      <c r="C442" s="1"/>
      <c r="D442" s="39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38"/>
      <c r="B443" s="1"/>
      <c r="C443" s="1"/>
      <c r="D443" s="39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38"/>
      <c r="B444" s="1"/>
      <c r="C444" s="1"/>
      <c r="D444" s="39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38"/>
      <c r="B445" s="1"/>
      <c r="C445" s="1"/>
      <c r="D445" s="39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38"/>
      <c r="B446" s="1"/>
      <c r="C446" s="1"/>
      <c r="D446" s="39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38"/>
      <c r="B447" s="1"/>
      <c r="C447" s="1"/>
      <c r="D447" s="39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38"/>
      <c r="B448" s="1"/>
      <c r="C448" s="1"/>
      <c r="D448" s="39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38"/>
      <c r="B449" s="1"/>
      <c r="C449" s="1"/>
      <c r="D449" s="39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38"/>
      <c r="B450" s="1"/>
      <c r="C450" s="1"/>
      <c r="D450" s="39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38"/>
      <c r="B451" s="1"/>
      <c r="C451" s="1"/>
      <c r="D451" s="39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38"/>
      <c r="B452" s="1"/>
      <c r="C452" s="1"/>
      <c r="D452" s="39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38"/>
      <c r="B453" s="1"/>
      <c r="C453" s="1"/>
      <c r="D453" s="39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38"/>
      <c r="B454" s="1"/>
      <c r="C454" s="1"/>
      <c r="D454" s="39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38"/>
      <c r="B455" s="1"/>
      <c r="C455" s="1"/>
      <c r="D455" s="39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38"/>
      <c r="B456" s="1"/>
      <c r="C456" s="1"/>
      <c r="D456" s="39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38"/>
      <c r="B457" s="1"/>
      <c r="C457" s="1"/>
      <c r="D457" s="39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38"/>
      <c r="B458" s="1"/>
      <c r="C458" s="1"/>
      <c r="D458" s="39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38"/>
      <c r="B459" s="1"/>
      <c r="C459" s="1"/>
      <c r="D459" s="39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38"/>
      <c r="B460" s="1"/>
      <c r="C460" s="1"/>
      <c r="D460" s="39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38"/>
      <c r="B461" s="1"/>
      <c r="C461" s="1"/>
      <c r="D461" s="39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38"/>
      <c r="B462" s="1"/>
      <c r="C462" s="1"/>
      <c r="D462" s="39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38"/>
      <c r="B463" s="1"/>
      <c r="C463" s="1"/>
      <c r="D463" s="39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38"/>
      <c r="B464" s="1"/>
      <c r="C464" s="1"/>
      <c r="D464" s="39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38"/>
      <c r="B465" s="1"/>
      <c r="C465" s="1"/>
      <c r="D465" s="39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38"/>
      <c r="B466" s="1"/>
      <c r="C466" s="1"/>
      <c r="D466" s="39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38"/>
      <c r="B467" s="1"/>
      <c r="C467" s="1"/>
      <c r="D467" s="39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38"/>
      <c r="B468" s="1"/>
      <c r="C468" s="1"/>
      <c r="D468" s="39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38"/>
      <c r="B469" s="1"/>
      <c r="C469" s="1"/>
      <c r="D469" s="39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38"/>
      <c r="B470" s="1"/>
      <c r="C470" s="1"/>
      <c r="D470" s="39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38"/>
      <c r="B471" s="1"/>
      <c r="C471" s="1"/>
      <c r="D471" s="39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38"/>
      <c r="B472" s="1"/>
      <c r="C472" s="1"/>
      <c r="D472" s="39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38"/>
      <c r="B473" s="1"/>
      <c r="C473" s="1"/>
      <c r="D473" s="39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38"/>
      <c r="B474" s="1"/>
      <c r="C474" s="1"/>
      <c r="D474" s="39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38"/>
      <c r="B475" s="1"/>
      <c r="C475" s="1"/>
      <c r="D475" s="39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38"/>
      <c r="B476" s="1"/>
      <c r="C476" s="1"/>
      <c r="D476" s="39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38"/>
      <c r="B477" s="1"/>
      <c r="C477" s="1"/>
      <c r="D477" s="39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38"/>
      <c r="B478" s="1"/>
      <c r="C478" s="1"/>
      <c r="D478" s="39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38"/>
      <c r="B479" s="1"/>
      <c r="C479" s="1"/>
      <c r="D479" s="39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38"/>
      <c r="B480" s="1"/>
      <c r="C480" s="1"/>
      <c r="D480" s="39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38"/>
      <c r="B481" s="1"/>
      <c r="C481" s="1"/>
      <c r="D481" s="39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38"/>
      <c r="B482" s="1"/>
      <c r="C482" s="1"/>
      <c r="D482" s="39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38"/>
      <c r="B483" s="1"/>
      <c r="C483" s="1"/>
      <c r="D483" s="39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38"/>
      <c r="B484" s="1"/>
      <c r="C484" s="1"/>
      <c r="D484" s="39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38"/>
      <c r="B485" s="1"/>
      <c r="C485" s="1"/>
      <c r="D485" s="39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38"/>
      <c r="B486" s="1"/>
      <c r="C486" s="1"/>
      <c r="D486" s="39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38"/>
      <c r="B487" s="1"/>
      <c r="C487" s="1"/>
      <c r="D487" s="39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38"/>
      <c r="B488" s="1"/>
      <c r="C488" s="1"/>
      <c r="D488" s="39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38"/>
      <c r="B489" s="1"/>
      <c r="C489" s="1"/>
      <c r="D489" s="39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38"/>
      <c r="B490" s="1"/>
      <c r="C490" s="1"/>
      <c r="D490" s="39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38"/>
      <c r="B491" s="1"/>
      <c r="C491" s="1"/>
      <c r="D491" s="39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38"/>
      <c r="B492" s="1"/>
      <c r="C492" s="1"/>
      <c r="D492" s="39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38"/>
      <c r="B493" s="1"/>
      <c r="C493" s="1"/>
      <c r="D493" s="39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38"/>
      <c r="B494" s="1"/>
      <c r="C494" s="1"/>
      <c r="D494" s="39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38"/>
      <c r="B495" s="1"/>
      <c r="C495" s="1"/>
      <c r="D495" s="39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38"/>
      <c r="B496" s="1"/>
      <c r="C496" s="1"/>
      <c r="D496" s="39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38"/>
      <c r="B497" s="1"/>
      <c r="C497" s="1"/>
      <c r="D497" s="39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38"/>
      <c r="B498" s="1"/>
      <c r="C498" s="1"/>
      <c r="D498" s="39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38"/>
      <c r="B499" s="1"/>
      <c r="C499" s="1"/>
      <c r="D499" s="39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38"/>
      <c r="B500" s="1"/>
      <c r="C500" s="1"/>
      <c r="D500" s="39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38"/>
      <c r="B501" s="1"/>
      <c r="C501" s="1"/>
      <c r="D501" s="39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38"/>
      <c r="B502" s="1"/>
      <c r="C502" s="1"/>
      <c r="D502" s="39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38"/>
      <c r="B503" s="1"/>
      <c r="C503" s="1"/>
      <c r="D503" s="39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38"/>
      <c r="B504" s="1"/>
      <c r="C504" s="1"/>
      <c r="D504" s="39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38"/>
      <c r="B505" s="1"/>
      <c r="C505" s="1"/>
      <c r="D505" s="39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38"/>
      <c r="B506" s="1"/>
      <c r="C506" s="1"/>
      <c r="D506" s="39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38"/>
      <c r="B507" s="1"/>
      <c r="C507" s="1"/>
      <c r="D507" s="39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38"/>
      <c r="B508" s="1"/>
      <c r="C508" s="1"/>
      <c r="D508" s="39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38"/>
      <c r="B509" s="1"/>
      <c r="C509" s="1"/>
      <c r="D509" s="39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38"/>
      <c r="B510" s="1"/>
      <c r="C510" s="1"/>
      <c r="D510" s="39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38"/>
      <c r="B511" s="1"/>
      <c r="C511" s="1"/>
      <c r="D511" s="39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38"/>
      <c r="B512" s="1"/>
      <c r="C512" s="1"/>
      <c r="D512" s="39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38"/>
      <c r="B513" s="1"/>
      <c r="C513" s="1"/>
      <c r="D513" s="39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38"/>
      <c r="B514" s="1"/>
      <c r="C514" s="1"/>
      <c r="D514" s="39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38"/>
      <c r="B515" s="1"/>
      <c r="C515" s="1"/>
      <c r="D515" s="39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38"/>
      <c r="B516" s="1"/>
      <c r="C516" s="1"/>
      <c r="D516" s="39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38"/>
      <c r="B517" s="1"/>
      <c r="C517" s="1"/>
      <c r="D517" s="39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38"/>
      <c r="B518" s="1"/>
      <c r="C518" s="1"/>
      <c r="D518" s="39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38"/>
      <c r="B519" s="1"/>
      <c r="C519" s="1"/>
      <c r="D519" s="39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38"/>
      <c r="B520" s="1"/>
      <c r="C520" s="1"/>
      <c r="D520" s="39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38"/>
      <c r="B521" s="1"/>
      <c r="C521" s="1"/>
      <c r="D521" s="39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38"/>
      <c r="B522" s="1"/>
      <c r="C522" s="1"/>
      <c r="D522" s="39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38"/>
      <c r="B523" s="1"/>
      <c r="C523" s="1"/>
      <c r="D523" s="39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38"/>
      <c r="B524" s="1"/>
      <c r="C524" s="1"/>
      <c r="D524" s="39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38"/>
      <c r="B525" s="1"/>
      <c r="C525" s="1"/>
      <c r="D525" s="39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38"/>
      <c r="B526" s="1"/>
      <c r="C526" s="1"/>
      <c r="D526" s="39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38"/>
      <c r="B527" s="1"/>
      <c r="C527" s="1"/>
      <c r="D527" s="39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38"/>
      <c r="B528" s="1"/>
      <c r="C528" s="1"/>
      <c r="D528" s="39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38"/>
      <c r="B529" s="1"/>
      <c r="C529" s="1"/>
      <c r="D529" s="39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38"/>
      <c r="B530" s="1"/>
      <c r="C530" s="1"/>
      <c r="D530" s="39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38"/>
      <c r="B531" s="1"/>
      <c r="C531" s="1"/>
      <c r="D531" s="39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38"/>
      <c r="B532" s="1"/>
      <c r="C532" s="1"/>
      <c r="D532" s="39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38"/>
      <c r="B533" s="1"/>
      <c r="C533" s="1"/>
      <c r="D533" s="39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38"/>
      <c r="B534" s="1"/>
      <c r="C534" s="1"/>
      <c r="D534" s="39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38"/>
      <c r="B535" s="1"/>
      <c r="C535" s="1"/>
      <c r="D535" s="39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38"/>
      <c r="B536" s="1"/>
      <c r="C536" s="1"/>
      <c r="D536" s="39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38"/>
      <c r="B537" s="1"/>
      <c r="C537" s="1"/>
      <c r="D537" s="39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38"/>
      <c r="B538" s="1"/>
      <c r="C538" s="1"/>
      <c r="D538" s="39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38"/>
      <c r="B539" s="1"/>
      <c r="C539" s="1"/>
      <c r="D539" s="39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38"/>
      <c r="B540" s="1"/>
      <c r="C540" s="1"/>
      <c r="D540" s="39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38"/>
      <c r="B541" s="1"/>
      <c r="C541" s="1"/>
      <c r="D541" s="39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38"/>
      <c r="B542" s="1"/>
      <c r="C542" s="1"/>
      <c r="D542" s="39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38"/>
      <c r="B543" s="1"/>
      <c r="C543" s="1"/>
      <c r="D543" s="39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38"/>
      <c r="B544" s="1"/>
      <c r="C544" s="1"/>
      <c r="D544" s="39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38"/>
      <c r="B545" s="1"/>
      <c r="C545" s="1"/>
      <c r="D545" s="39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38"/>
      <c r="B546" s="1"/>
      <c r="C546" s="1"/>
      <c r="D546" s="39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38"/>
      <c r="B547" s="1"/>
      <c r="C547" s="1"/>
      <c r="D547" s="39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38"/>
      <c r="B548" s="1"/>
      <c r="C548" s="1"/>
      <c r="D548" s="39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38"/>
      <c r="B549" s="1"/>
      <c r="C549" s="1"/>
      <c r="D549" s="39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38"/>
      <c r="B550" s="1"/>
      <c r="C550" s="1"/>
      <c r="D550" s="39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38"/>
      <c r="B551" s="1"/>
      <c r="C551" s="1"/>
      <c r="D551" s="39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38"/>
      <c r="B552" s="1"/>
      <c r="C552" s="1"/>
      <c r="D552" s="39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38"/>
      <c r="B553" s="1"/>
      <c r="C553" s="1"/>
      <c r="D553" s="39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38"/>
      <c r="B554" s="1"/>
      <c r="C554" s="1"/>
      <c r="D554" s="39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38"/>
      <c r="B555" s="1"/>
      <c r="C555" s="1"/>
      <c r="D555" s="39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38"/>
      <c r="B556" s="1"/>
      <c r="C556" s="1"/>
      <c r="D556" s="39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38"/>
      <c r="B557" s="1"/>
      <c r="C557" s="1"/>
      <c r="D557" s="39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38"/>
      <c r="B558" s="1"/>
      <c r="C558" s="1"/>
      <c r="D558" s="39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38"/>
      <c r="B559" s="1"/>
      <c r="C559" s="1"/>
      <c r="D559" s="39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38"/>
      <c r="B560" s="1"/>
      <c r="C560" s="1"/>
      <c r="D560" s="39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38"/>
      <c r="B561" s="1"/>
      <c r="C561" s="1"/>
      <c r="D561" s="39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38"/>
      <c r="B562" s="1"/>
      <c r="C562" s="1"/>
      <c r="D562" s="39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38"/>
      <c r="B563" s="1"/>
      <c r="C563" s="1"/>
      <c r="D563" s="39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38"/>
      <c r="B564" s="1"/>
      <c r="C564" s="1"/>
      <c r="D564" s="39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38"/>
      <c r="B565" s="1"/>
      <c r="C565" s="1"/>
      <c r="D565" s="39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38"/>
      <c r="B566" s="1"/>
      <c r="C566" s="1"/>
      <c r="D566" s="39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38"/>
      <c r="B567" s="1"/>
      <c r="C567" s="1"/>
      <c r="D567" s="39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38"/>
      <c r="B568" s="1"/>
      <c r="C568" s="1"/>
      <c r="D568" s="39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38"/>
      <c r="B569" s="1"/>
      <c r="C569" s="1"/>
      <c r="D569" s="39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38"/>
      <c r="B570" s="1"/>
      <c r="C570" s="1"/>
      <c r="D570" s="39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38"/>
      <c r="B571" s="1"/>
      <c r="C571" s="1"/>
      <c r="D571" s="39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38"/>
      <c r="B572" s="1"/>
      <c r="C572" s="1"/>
      <c r="D572" s="39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38"/>
      <c r="B573" s="1"/>
      <c r="C573" s="1"/>
      <c r="D573" s="39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38"/>
      <c r="B574" s="1"/>
      <c r="C574" s="1"/>
      <c r="D574" s="39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38"/>
      <c r="B575" s="1"/>
      <c r="C575" s="1"/>
      <c r="D575" s="39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38"/>
      <c r="B576" s="1"/>
      <c r="C576" s="1"/>
      <c r="D576" s="39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38"/>
      <c r="B577" s="1"/>
      <c r="C577" s="1"/>
      <c r="D577" s="39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38"/>
      <c r="B578" s="1"/>
      <c r="C578" s="1"/>
      <c r="D578" s="39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38"/>
      <c r="B579" s="1"/>
      <c r="C579" s="1"/>
      <c r="D579" s="39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38"/>
      <c r="B580" s="1"/>
      <c r="C580" s="1"/>
      <c r="D580" s="39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38"/>
      <c r="B581" s="1"/>
      <c r="C581" s="1"/>
      <c r="D581" s="39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38"/>
      <c r="B582" s="1"/>
      <c r="C582" s="1"/>
      <c r="D582" s="39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38"/>
      <c r="B583" s="1"/>
      <c r="C583" s="1"/>
      <c r="D583" s="39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38"/>
      <c r="B584" s="1"/>
      <c r="C584" s="1"/>
      <c r="D584" s="39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38"/>
      <c r="B585" s="1"/>
      <c r="C585" s="1"/>
      <c r="D585" s="39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38"/>
      <c r="B586" s="1"/>
      <c r="C586" s="1"/>
      <c r="D586" s="39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38"/>
      <c r="B587" s="1"/>
      <c r="C587" s="1"/>
      <c r="D587" s="39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38"/>
      <c r="B588" s="1"/>
      <c r="C588" s="1"/>
      <c r="D588" s="39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38"/>
      <c r="B589" s="1"/>
      <c r="C589" s="1"/>
      <c r="D589" s="39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38"/>
      <c r="B590" s="1"/>
      <c r="C590" s="1"/>
      <c r="D590" s="39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38"/>
      <c r="B591" s="1"/>
      <c r="C591" s="1"/>
      <c r="D591" s="39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38"/>
      <c r="B592" s="1"/>
      <c r="C592" s="1"/>
      <c r="D592" s="39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38"/>
      <c r="B593" s="1"/>
      <c r="C593" s="1"/>
      <c r="D593" s="39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38"/>
      <c r="B594" s="1"/>
      <c r="C594" s="1"/>
      <c r="D594" s="39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38"/>
      <c r="B595" s="1"/>
      <c r="C595" s="1"/>
      <c r="D595" s="39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38"/>
      <c r="B596" s="1"/>
      <c r="C596" s="1"/>
      <c r="D596" s="39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38"/>
      <c r="B597" s="1"/>
      <c r="C597" s="1"/>
      <c r="D597" s="39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38"/>
      <c r="B598" s="1"/>
      <c r="C598" s="1"/>
      <c r="D598" s="39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38"/>
      <c r="B599" s="1"/>
      <c r="C599" s="1"/>
      <c r="D599" s="39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38"/>
      <c r="B600" s="1"/>
      <c r="C600" s="1"/>
      <c r="D600" s="39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38"/>
      <c r="B601" s="1"/>
      <c r="C601" s="1"/>
      <c r="D601" s="39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38"/>
      <c r="B602" s="1"/>
      <c r="C602" s="1"/>
      <c r="D602" s="39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38"/>
      <c r="B603" s="1"/>
      <c r="C603" s="1"/>
      <c r="D603" s="39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38"/>
      <c r="B604" s="1"/>
      <c r="C604" s="1"/>
      <c r="D604" s="39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38"/>
      <c r="B605" s="1"/>
      <c r="C605" s="1"/>
      <c r="D605" s="39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38"/>
      <c r="B606" s="1"/>
      <c r="C606" s="1"/>
      <c r="D606" s="39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38"/>
      <c r="B607" s="1"/>
      <c r="C607" s="1"/>
      <c r="D607" s="39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38"/>
      <c r="B608" s="1"/>
      <c r="C608" s="1"/>
      <c r="D608" s="39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38"/>
      <c r="B609" s="1"/>
      <c r="C609" s="1"/>
      <c r="D609" s="39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38"/>
      <c r="B610" s="1"/>
      <c r="C610" s="1"/>
      <c r="D610" s="39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38"/>
      <c r="B611" s="1"/>
      <c r="C611" s="1"/>
      <c r="D611" s="39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38"/>
      <c r="B612" s="1"/>
      <c r="C612" s="1"/>
      <c r="D612" s="39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38"/>
      <c r="B613" s="1"/>
      <c r="C613" s="1"/>
      <c r="D613" s="39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38"/>
      <c r="B614" s="1"/>
      <c r="C614" s="1"/>
      <c r="D614" s="39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38"/>
      <c r="B615" s="1"/>
      <c r="C615" s="1"/>
      <c r="D615" s="39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38"/>
      <c r="B616" s="1"/>
      <c r="C616" s="1"/>
      <c r="D616" s="39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38"/>
      <c r="B617" s="1"/>
      <c r="C617" s="1"/>
      <c r="D617" s="39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38"/>
      <c r="B618" s="1"/>
      <c r="C618" s="1"/>
      <c r="D618" s="39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38"/>
      <c r="B619" s="1"/>
      <c r="C619" s="1"/>
      <c r="D619" s="39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38"/>
      <c r="B620" s="1"/>
      <c r="C620" s="1"/>
      <c r="D620" s="39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38"/>
      <c r="B621" s="1"/>
      <c r="C621" s="1"/>
      <c r="D621" s="39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38"/>
      <c r="B622" s="1"/>
      <c r="C622" s="1"/>
      <c r="D622" s="39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38"/>
      <c r="B623" s="1"/>
      <c r="C623" s="1"/>
      <c r="D623" s="39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38"/>
      <c r="B624" s="1"/>
      <c r="C624" s="1"/>
      <c r="D624" s="39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38"/>
      <c r="B625" s="1"/>
      <c r="C625" s="1"/>
      <c r="D625" s="39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38"/>
      <c r="B626" s="1"/>
      <c r="C626" s="1"/>
      <c r="D626" s="39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38"/>
      <c r="B627" s="1"/>
      <c r="C627" s="1"/>
      <c r="D627" s="39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38"/>
      <c r="B628" s="1"/>
      <c r="C628" s="1"/>
      <c r="D628" s="39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38"/>
      <c r="B629" s="1"/>
      <c r="C629" s="1"/>
      <c r="D629" s="39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38"/>
      <c r="B630" s="1"/>
      <c r="C630" s="1"/>
      <c r="D630" s="39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38"/>
      <c r="B631" s="1"/>
      <c r="C631" s="1"/>
      <c r="D631" s="39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38"/>
      <c r="B632" s="1"/>
      <c r="C632" s="1"/>
      <c r="D632" s="39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38"/>
      <c r="B633" s="1"/>
      <c r="C633" s="1"/>
      <c r="D633" s="39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38"/>
      <c r="B634" s="1"/>
      <c r="C634" s="1"/>
      <c r="D634" s="39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38"/>
      <c r="B635" s="1"/>
      <c r="C635" s="1"/>
      <c r="D635" s="39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38"/>
      <c r="B636" s="1"/>
      <c r="C636" s="1"/>
      <c r="D636" s="39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38"/>
      <c r="B637" s="1"/>
      <c r="C637" s="1"/>
      <c r="D637" s="39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38"/>
      <c r="B638" s="1"/>
      <c r="C638" s="1"/>
      <c r="D638" s="39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38"/>
      <c r="B639" s="1"/>
      <c r="C639" s="1"/>
      <c r="D639" s="39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38"/>
      <c r="B640" s="1"/>
      <c r="C640" s="1"/>
      <c r="D640" s="39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38"/>
      <c r="B641" s="1"/>
      <c r="C641" s="1"/>
      <c r="D641" s="39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38"/>
      <c r="B642" s="1"/>
      <c r="C642" s="1"/>
      <c r="D642" s="39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38"/>
      <c r="B643" s="1"/>
      <c r="C643" s="1"/>
      <c r="D643" s="39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38"/>
      <c r="B644" s="1"/>
      <c r="C644" s="1"/>
      <c r="D644" s="39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38"/>
      <c r="B645" s="1"/>
      <c r="C645" s="1"/>
      <c r="D645" s="39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38"/>
      <c r="B646" s="1"/>
      <c r="C646" s="1"/>
      <c r="D646" s="39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38"/>
      <c r="B647" s="1"/>
      <c r="C647" s="1"/>
      <c r="D647" s="39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38"/>
      <c r="B648" s="1"/>
      <c r="C648" s="1"/>
      <c r="D648" s="39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38"/>
      <c r="B649" s="1"/>
      <c r="C649" s="1"/>
      <c r="D649" s="39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38"/>
      <c r="B650" s="1"/>
      <c r="C650" s="1"/>
      <c r="D650" s="39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38"/>
      <c r="B651" s="1"/>
      <c r="C651" s="1"/>
      <c r="D651" s="39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38"/>
      <c r="B652" s="1"/>
      <c r="C652" s="1"/>
      <c r="D652" s="39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38"/>
      <c r="B653" s="1"/>
      <c r="C653" s="1"/>
      <c r="D653" s="39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38"/>
      <c r="B654" s="1"/>
      <c r="C654" s="1"/>
      <c r="D654" s="39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38"/>
      <c r="B655" s="1"/>
      <c r="C655" s="1"/>
      <c r="D655" s="39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38"/>
      <c r="B656" s="1"/>
      <c r="C656" s="1"/>
      <c r="D656" s="39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38"/>
      <c r="B657" s="1"/>
      <c r="C657" s="1"/>
      <c r="D657" s="39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38"/>
      <c r="B658" s="1"/>
      <c r="C658" s="1"/>
      <c r="D658" s="39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38"/>
      <c r="B659" s="1"/>
      <c r="C659" s="1"/>
      <c r="D659" s="39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38"/>
      <c r="B660" s="1"/>
      <c r="C660" s="1"/>
      <c r="D660" s="39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38"/>
      <c r="B661" s="1"/>
      <c r="C661" s="1"/>
      <c r="D661" s="39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38"/>
      <c r="B662" s="1"/>
      <c r="C662" s="1"/>
      <c r="D662" s="39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38"/>
      <c r="B663" s="1"/>
      <c r="C663" s="1"/>
      <c r="D663" s="39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38"/>
      <c r="B664" s="1"/>
      <c r="C664" s="1"/>
      <c r="D664" s="39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38"/>
      <c r="B665" s="1"/>
      <c r="C665" s="1"/>
      <c r="D665" s="39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38"/>
      <c r="B666" s="1"/>
      <c r="C666" s="1"/>
      <c r="D666" s="39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38"/>
      <c r="B667" s="1"/>
      <c r="C667" s="1"/>
      <c r="D667" s="39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38"/>
      <c r="B668" s="1"/>
      <c r="C668" s="1"/>
      <c r="D668" s="39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38"/>
      <c r="B669" s="1"/>
      <c r="C669" s="1"/>
      <c r="D669" s="39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38"/>
      <c r="B670" s="1"/>
      <c r="C670" s="1"/>
      <c r="D670" s="39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38"/>
      <c r="B671" s="1"/>
      <c r="C671" s="1"/>
      <c r="D671" s="39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38"/>
      <c r="B672" s="1"/>
      <c r="C672" s="1"/>
      <c r="D672" s="39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38"/>
      <c r="B673" s="1"/>
      <c r="C673" s="1"/>
      <c r="D673" s="39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38"/>
      <c r="B674" s="1"/>
      <c r="C674" s="1"/>
      <c r="D674" s="39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38"/>
      <c r="B675" s="1"/>
      <c r="C675" s="1"/>
      <c r="D675" s="39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38"/>
      <c r="B676" s="1"/>
      <c r="C676" s="1"/>
      <c r="D676" s="39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38"/>
      <c r="B677" s="1"/>
      <c r="C677" s="1"/>
      <c r="D677" s="39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38"/>
      <c r="B678" s="1"/>
      <c r="C678" s="1"/>
      <c r="D678" s="39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38"/>
      <c r="B679" s="1"/>
      <c r="C679" s="1"/>
      <c r="D679" s="39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38"/>
      <c r="B680" s="1"/>
      <c r="C680" s="1"/>
      <c r="D680" s="39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38"/>
      <c r="B681" s="1"/>
      <c r="C681" s="1"/>
      <c r="D681" s="39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38"/>
      <c r="B682" s="1"/>
      <c r="C682" s="1"/>
      <c r="D682" s="39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38"/>
      <c r="B683" s="1"/>
      <c r="C683" s="1"/>
      <c r="D683" s="39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38"/>
      <c r="B684" s="1"/>
      <c r="C684" s="1"/>
      <c r="D684" s="39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38"/>
      <c r="B685" s="1"/>
      <c r="C685" s="1"/>
      <c r="D685" s="39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38"/>
      <c r="B686" s="1"/>
      <c r="C686" s="1"/>
      <c r="D686" s="39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38"/>
      <c r="B687" s="1"/>
      <c r="C687" s="1"/>
      <c r="D687" s="39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38"/>
      <c r="B688" s="1"/>
      <c r="C688" s="1"/>
      <c r="D688" s="39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38"/>
      <c r="B689" s="1"/>
      <c r="C689" s="1"/>
      <c r="D689" s="39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38"/>
      <c r="B690" s="1"/>
      <c r="C690" s="1"/>
      <c r="D690" s="39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38"/>
      <c r="B691" s="1"/>
      <c r="C691" s="1"/>
      <c r="D691" s="39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38"/>
      <c r="B692" s="1"/>
      <c r="C692" s="1"/>
      <c r="D692" s="39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38"/>
      <c r="B693" s="1"/>
      <c r="C693" s="1"/>
      <c r="D693" s="39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38"/>
      <c r="B694" s="1"/>
      <c r="C694" s="1"/>
      <c r="D694" s="39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38"/>
      <c r="B695" s="1"/>
      <c r="C695" s="1"/>
      <c r="D695" s="39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38"/>
      <c r="B696" s="1"/>
      <c r="C696" s="1"/>
      <c r="D696" s="39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38"/>
      <c r="B697" s="1"/>
      <c r="C697" s="1"/>
      <c r="D697" s="39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38"/>
      <c r="B698" s="1"/>
      <c r="C698" s="1"/>
      <c r="D698" s="39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38"/>
      <c r="B699" s="1"/>
      <c r="C699" s="1"/>
      <c r="D699" s="39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38"/>
      <c r="B700" s="1"/>
      <c r="C700" s="1"/>
      <c r="D700" s="39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38"/>
      <c r="B701" s="1"/>
      <c r="C701" s="1"/>
      <c r="D701" s="39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38"/>
      <c r="B702" s="1"/>
      <c r="C702" s="1"/>
      <c r="D702" s="39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38"/>
      <c r="B703" s="1"/>
      <c r="C703" s="1"/>
      <c r="D703" s="39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38"/>
      <c r="B704" s="1"/>
      <c r="C704" s="1"/>
      <c r="D704" s="39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38"/>
      <c r="B705" s="1"/>
      <c r="C705" s="1"/>
      <c r="D705" s="39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38"/>
      <c r="B706" s="1"/>
      <c r="C706" s="1"/>
      <c r="D706" s="39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38"/>
      <c r="B707" s="1"/>
      <c r="C707" s="1"/>
      <c r="D707" s="39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38"/>
      <c r="B708" s="1"/>
      <c r="C708" s="1"/>
      <c r="D708" s="39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38"/>
      <c r="B709" s="1"/>
      <c r="C709" s="1"/>
      <c r="D709" s="39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38"/>
      <c r="B710" s="1"/>
      <c r="C710" s="1"/>
      <c r="D710" s="39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38"/>
      <c r="B711" s="1"/>
      <c r="C711" s="1"/>
      <c r="D711" s="39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38"/>
      <c r="B712" s="1"/>
      <c r="C712" s="1"/>
      <c r="D712" s="39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38"/>
      <c r="B713" s="1"/>
      <c r="C713" s="1"/>
      <c r="D713" s="39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38"/>
      <c r="B714" s="1"/>
      <c r="C714" s="1"/>
      <c r="D714" s="39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38"/>
      <c r="B715" s="1"/>
      <c r="C715" s="1"/>
      <c r="D715" s="39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38"/>
      <c r="B716" s="1"/>
      <c r="C716" s="1"/>
      <c r="D716" s="39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38"/>
      <c r="B717" s="1"/>
      <c r="C717" s="1"/>
      <c r="D717" s="39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38"/>
      <c r="B718" s="1"/>
      <c r="C718" s="1"/>
      <c r="D718" s="39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38"/>
      <c r="B719" s="1"/>
      <c r="C719" s="1"/>
      <c r="D719" s="39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38"/>
      <c r="B720" s="1"/>
      <c r="C720" s="1"/>
      <c r="D720" s="39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38"/>
      <c r="B721" s="1"/>
      <c r="C721" s="1"/>
      <c r="D721" s="39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38"/>
      <c r="B722" s="1"/>
      <c r="C722" s="1"/>
      <c r="D722" s="39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38"/>
      <c r="B723" s="1"/>
      <c r="C723" s="1"/>
      <c r="D723" s="39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38"/>
      <c r="B724" s="1"/>
      <c r="C724" s="1"/>
      <c r="D724" s="39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38"/>
      <c r="B725" s="1"/>
      <c r="C725" s="1"/>
      <c r="D725" s="39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38"/>
      <c r="B726" s="1"/>
      <c r="C726" s="1"/>
      <c r="D726" s="39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38"/>
      <c r="B727" s="1"/>
      <c r="C727" s="1"/>
      <c r="D727" s="39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38"/>
      <c r="B728" s="1"/>
      <c r="C728" s="1"/>
      <c r="D728" s="39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38"/>
      <c r="B729" s="1"/>
      <c r="C729" s="1"/>
      <c r="D729" s="39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38"/>
      <c r="B730" s="1"/>
      <c r="C730" s="1"/>
      <c r="D730" s="39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38"/>
      <c r="B731" s="1"/>
      <c r="C731" s="1"/>
      <c r="D731" s="39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38"/>
      <c r="B732" s="1"/>
      <c r="C732" s="1"/>
      <c r="D732" s="39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38"/>
      <c r="B733" s="1"/>
      <c r="C733" s="1"/>
      <c r="D733" s="39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38"/>
      <c r="B734" s="1"/>
      <c r="C734" s="1"/>
      <c r="D734" s="39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38"/>
      <c r="B735" s="1"/>
      <c r="C735" s="1"/>
      <c r="D735" s="39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38"/>
      <c r="B736" s="1"/>
      <c r="C736" s="1"/>
      <c r="D736" s="39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38"/>
      <c r="B737" s="1"/>
      <c r="C737" s="1"/>
      <c r="D737" s="39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38"/>
      <c r="B738" s="1"/>
      <c r="C738" s="1"/>
      <c r="D738" s="39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38"/>
      <c r="B739" s="1"/>
      <c r="C739" s="1"/>
      <c r="D739" s="39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38"/>
      <c r="B740" s="1"/>
      <c r="C740" s="1"/>
      <c r="D740" s="39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38"/>
      <c r="B741" s="1"/>
      <c r="C741" s="1"/>
      <c r="D741" s="39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38"/>
      <c r="B742" s="1"/>
      <c r="C742" s="1"/>
      <c r="D742" s="39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38"/>
      <c r="B743" s="1"/>
      <c r="C743" s="1"/>
      <c r="D743" s="39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38"/>
      <c r="B744" s="1"/>
      <c r="C744" s="1"/>
      <c r="D744" s="39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38"/>
      <c r="B745" s="1"/>
      <c r="C745" s="1"/>
      <c r="D745" s="39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38"/>
      <c r="B746" s="1"/>
      <c r="C746" s="1"/>
      <c r="D746" s="39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38"/>
      <c r="B747" s="1"/>
      <c r="C747" s="1"/>
      <c r="D747" s="39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38"/>
      <c r="B748" s="1"/>
      <c r="C748" s="1"/>
      <c r="D748" s="39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38"/>
      <c r="B749" s="1"/>
      <c r="C749" s="1"/>
      <c r="D749" s="39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38"/>
      <c r="B750" s="1"/>
      <c r="C750" s="1"/>
      <c r="D750" s="39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38"/>
      <c r="B751" s="1"/>
      <c r="C751" s="1"/>
      <c r="D751" s="39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38"/>
      <c r="B752" s="1"/>
      <c r="C752" s="1"/>
      <c r="D752" s="39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38"/>
      <c r="B753" s="1"/>
      <c r="C753" s="1"/>
      <c r="D753" s="39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38"/>
      <c r="B754" s="1"/>
      <c r="C754" s="1"/>
      <c r="D754" s="39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38"/>
      <c r="B755" s="1"/>
      <c r="C755" s="1"/>
      <c r="D755" s="39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38"/>
      <c r="B756" s="1"/>
      <c r="C756" s="1"/>
      <c r="D756" s="39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38"/>
      <c r="B757" s="1"/>
      <c r="C757" s="1"/>
      <c r="D757" s="39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38"/>
      <c r="B758" s="1"/>
      <c r="C758" s="1"/>
      <c r="D758" s="39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38"/>
      <c r="B759" s="1"/>
      <c r="C759" s="1"/>
      <c r="D759" s="39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38"/>
      <c r="B760" s="1"/>
      <c r="C760" s="1"/>
      <c r="D760" s="39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38"/>
      <c r="B761" s="1"/>
      <c r="C761" s="1"/>
      <c r="D761" s="39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38"/>
      <c r="B762" s="1"/>
      <c r="C762" s="1"/>
      <c r="D762" s="39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38"/>
      <c r="B763" s="1"/>
      <c r="C763" s="1"/>
      <c r="D763" s="39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38"/>
      <c r="B764" s="1"/>
      <c r="C764" s="1"/>
      <c r="D764" s="39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38"/>
      <c r="B765" s="1"/>
      <c r="C765" s="1"/>
      <c r="D765" s="39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38"/>
      <c r="B766" s="1"/>
      <c r="C766" s="1"/>
      <c r="D766" s="39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38"/>
      <c r="B767" s="1"/>
      <c r="C767" s="1"/>
      <c r="D767" s="39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38"/>
      <c r="B768" s="1"/>
      <c r="C768" s="1"/>
      <c r="D768" s="39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38"/>
      <c r="B769" s="1"/>
      <c r="C769" s="1"/>
      <c r="D769" s="39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38"/>
      <c r="B770" s="1"/>
      <c r="C770" s="1"/>
      <c r="D770" s="39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38"/>
      <c r="B771" s="1"/>
      <c r="C771" s="1"/>
      <c r="D771" s="39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38"/>
      <c r="B772" s="1"/>
      <c r="C772" s="1"/>
      <c r="D772" s="39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38"/>
      <c r="B773" s="1"/>
      <c r="C773" s="1"/>
      <c r="D773" s="39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38"/>
      <c r="B774" s="1"/>
      <c r="C774" s="1"/>
      <c r="D774" s="39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38"/>
      <c r="B775" s="1"/>
      <c r="C775" s="1"/>
      <c r="D775" s="39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38"/>
      <c r="B776" s="1"/>
      <c r="C776" s="1"/>
      <c r="D776" s="39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38"/>
      <c r="B777" s="1"/>
      <c r="C777" s="1"/>
      <c r="D777" s="39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38"/>
      <c r="B778" s="1"/>
      <c r="C778" s="1"/>
      <c r="D778" s="39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38"/>
      <c r="B779" s="1"/>
      <c r="C779" s="1"/>
      <c r="D779" s="39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38"/>
      <c r="B780" s="1"/>
      <c r="C780" s="1"/>
      <c r="D780" s="39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38"/>
      <c r="B781" s="1"/>
      <c r="C781" s="1"/>
      <c r="D781" s="39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38"/>
      <c r="B782" s="1"/>
      <c r="C782" s="1"/>
      <c r="D782" s="39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38"/>
      <c r="B783" s="1"/>
      <c r="C783" s="1"/>
      <c r="D783" s="39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38"/>
      <c r="B784" s="1"/>
      <c r="C784" s="1"/>
      <c r="D784" s="39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38"/>
      <c r="B785" s="1"/>
      <c r="C785" s="1"/>
      <c r="D785" s="39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38"/>
      <c r="B786" s="1"/>
      <c r="C786" s="1"/>
      <c r="D786" s="39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38"/>
      <c r="B787" s="1"/>
      <c r="C787" s="1"/>
      <c r="D787" s="39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38"/>
      <c r="B788" s="1"/>
      <c r="C788" s="1"/>
      <c r="D788" s="39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38"/>
      <c r="B789" s="1"/>
      <c r="C789" s="1"/>
      <c r="D789" s="39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38"/>
      <c r="B790" s="1"/>
      <c r="C790" s="1"/>
      <c r="D790" s="39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38"/>
      <c r="B791" s="1"/>
      <c r="C791" s="1"/>
      <c r="D791" s="39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38"/>
      <c r="B792" s="1"/>
      <c r="C792" s="1"/>
      <c r="D792" s="39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38"/>
      <c r="B793" s="1"/>
      <c r="C793" s="1"/>
      <c r="D793" s="39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38"/>
      <c r="B794" s="1"/>
      <c r="C794" s="1"/>
      <c r="D794" s="39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38"/>
      <c r="B795" s="1"/>
      <c r="C795" s="1"/>
      <c r="D795" s="39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38"/>
      <c r="B796" s="1"/>
      <c r="C796" s="1"/>
      <c r="D796" s="39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38"/>
      <c r="B797" s="1"/>
      <c r="C797" s="1"/>
      <c r="D797" s="39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38"/>
      <c r="B798" s="1"/>
      <c r="C798" s="1"/>
      <c r="D798" s="39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38"/>
      <c r="B799" s="1"/>
      <c r="C799" s="1"/>
      <c r="D799" s="39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38"/>
      <c r="B800" s="1"/>
      <c r="C800" s="1"/>
      <c r="D800" s="39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38"/>
      <c r="B801" s="1"/>
      <c r="C801" s="1"/>
      <c r="D801" s="39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38"/>
      <c r="B802" s="1"/>
      <c r="C802" s="1"/>
      <c r="D802" s="39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38"/>
      <c r="B803" s="1"/>
      <c r="C803" s="1"/>
      <c r="D803" s="39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38"/>
      <c r="B804" s="1"/>
      <c r="C804" s="1"/>
      <c r="D804" s="39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38"/>
      <c r="B805" s="1"/>
      <c r="C805" s="1"/>
      <c r="D805" s="39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38"/>
      <c r="B806" s="1"/>
      <c r="C806" s="1"/>
      <c r="D806" s="39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38"/>
      <c r="B807" s="1"/>
      <c r="C807" s="1"/>
      <c r="D807" s="39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38"/>
      <c r="B808" s="1"/>
      <c r="C808" s="1"/>
      <c r="D808" s="39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38"/>
      <c r="B809" s="1"/>
      <c r="C809" s="1"/>
      <c r="D809" s="39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38"/>
      <c r="B810" s="1"/>
      <c r="C810" s="1"/>
      <c r="D810" s="39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38"/>
      <c r="B811" s="1"/>
      <c r="C811" s="1"/>
      <c r="D811" s="39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38"/>
      <c r="B812" s="1"/>
      <c r="C812" s="1"/>
      <c r="D812" s="39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38"/>
      <c r="B813" s="1"/>
      <c r="C813" s="1"/>
      <c r="D813" s="39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38"/>
      <c r="B814" s="1"/>
      <c r="C814" s="1"/>
      <c r="D814" s="39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38"/>
      <c r="B815" s="1"/>
      <c r="C815" s="1"/>
      <c r="D815" s="39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38"/>
      <c r="B816" s="1"/>
      <c r="C816" s="1"/>
      <c r="D816" s="39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38"/>
      <c r="B817" s="1"/>
      <c r="C817" s="1"/>
      <c r="D817" s="39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38"/>
      <c r="B818" s="1"/>
      <c r="C818" s="1"/>
      <c r="D818" s="39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38"/>
      <c r="B819" s="1"/>
      <c r="C819" s="1"/>
      <c r="D819" s="39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38"/>
      <c r="B820" s="1"/>
      <c r="C820" s="1"/>
      <c r="D820" s="39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38"/>
      <c r="B821" s="1"/>
      <c r="C821" s="1"/>
      <c r="D821" s="39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38"/>
      <c r="B822" s="1"/>
      <c r="C822" s="1"/>
      <c r="D822" s="39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38"/>
      <c r="B823" s="1"/>
      <c r="C823" s="1"/>
      <c r="D823" s="39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38"/>
      <c r="B824" s="1"/>
      <c r="C824" s="1"/>
      <c r="D824" s="39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38"/>
      <c r="B825" s="1"/>
      <c r="C825" s="1"/>
      <c r="D825" s="39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38"/>
      <c r="B826" s="1"/>
      <c r="C826" s="1"/>
      <c r="D826" s="39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38"/>
      <c r="B827" s="1"/>
      <c r="C827" s="1"/>
      <c r="D827" s="39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38"/>
      <c r="B828" s="1"/>
      <c r="C828" s="1"/>
      <c r="D828" s="39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38"/>
      <c r="B829" s="1"/>
      <c r="C829" s="1"/>
      <c r="D829" s="39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38"/>
      <c r="B830" s="1"/>
      <c r="C830" s="1"/>
      <c r="D830" s="39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38"/>
      <c r="B831" s="1"/>
      <c r="C831" s="1"/>
      <c r="D831" s="39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38"/>
      <c r="B832" s="1"/>
      <c r="C832" s="1"/>
      <c r="D832" s="39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38"/>
      <c r="B833" s="1"/>
      <c r="C833" s="1"/>
      <c r="D833" s="39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38"/>
      <c r="B834" s="1"/>
      <c r="C834" s="1"/>
      <c r="D834" s="39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38"/>
      <c r="B835" s="1"/>
      <c r="C835" s="1"/>
      <c r="D835" s="39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38"/>
      <c r="B836" s="1"/>
      <c r="C836" s="1"/>
      <c r="D836" s="39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38"/>
      <c r="B837" s="1"/>
      <c r="C837" s="1"/>
      <c r="D837" s="39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38"/>
      <c r="B838" s="1"/>
      <c r="C838" s="1"/>
      <c r="D838" s="39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38"/>
      <c r="B839" s="1"/>
      <c r="C839" s="1"/>
      <c r="D839" s="39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38"/>
      <c r="B840" s="1"/>
      <c r="C840" s="1"/>
      <c r="D840" s="39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38"/>
      <c r="B841" s="1"/>
      <c r="C841" s="1"/>
      <c r="D841" s="39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38"/>
      <c r="B842" s="1"/>
      <c r="C842" s="1"/>
      <c r="D842" s="39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38"/>
      <c r="B843" s="1"/>
      <c r="C843" s="1"/>
      <c r="D843" s="39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38"/>
      <c r="B844" s="1"/>
      <c r="C844" s="1"/>
      <c r="D844" s="39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38"/>
      <c r="B845" s="1"/>
      <c r="C845" s="1"/>
      <c r="D845" s="39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38"/>
      <c r="B846" s="1"/>
      <c r="C846" s="1"/>
      <c r="D846" s="39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38"/>
      <c r="B847" s="1"/>
      <c r="C847" s="1"/>
      <c r="D847" s="39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38"/>
      <c r="B848" s="1"/>
      <c r="C848" s="1"/>
      <c r="D848" s="39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38"/>
      <c r="B849" s="1"/>
      <c r="C849" s="1"/>
      <c r="D849" s="39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38"/>
      <c r="B850" s="1"/>
      <c r="C850" s="1"/>
      <c r="D850" s="39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38"/>
      <c r="B851" s="1"/>
      <c r="C851" s="1"/>
      <c r="D851" s="39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38"/>
      <c r="B852" s="1"/>
      <c r="C852" s="1"/>
      <c r="D852" s="39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38"/>
      <c r="B853" s="1"/>
      <c r="C853" s="1"/>
      <c r="D853" s="39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38"/>
      <c r="B854" s="1"/>
      <c r="C854" s="1"/>
      <c r="D854" s="39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38"/>
      <c r="B855" s="1"/>
      <c r="C855" s="1"/>
      <c r="D855" s="39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38"/>
      <c r="B856" s="1"/>
      <c r="C856" s="1"/>
      <c r="D856" s="39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38"/>
      <c r="B857" s="1"/>
      <c r="C857" s="1"/>
      <c r="D857" s="39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38"/>
      <c r="B858" s="1"/>
      <c r="C858" s="1"/>
      <c r="D858" s="39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38"/>
      <c r="B859" s="1"/>
      <c r="C859" s="1"/>
      <c r="D859" s="39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38"/>
      <c r="B860" s="1"/>
      <c r="C860" s="1"/>
      <c r="D860" s="39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38"/>
      <c r="B861" s="1"/>
      <c r="C861" s="1"/>
      <c r="D861" s="39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38"/>
      <c r="B862" s="1"/>
      <c r="C862" s="1"/>
      <c r="D862" s="39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38"/>
      <c r="B863" s="1"/>
      <c r="C863" s="1"/>
      <c r="D863" s="39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38"/>
      <c r="B864" s="1"/>
      <c r="C864" s="1"/>
      <c r="D864" s="39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38"/>
      <c r="B865" s="1"/>
      <c r="C865" s="1"/>
      <c r="D865" s="39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38"/>
      <c r="B866" s="1"/>
      <c r="C866" s="1"/>
      <c r="D866" s="39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38"/>
      <c r="B867" s="1"/>
      <c r="C867" s="1"/>
      <c r="D867" s="39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38"/>
      <c r="B868" s="1"/>
      <c r="C868" s="1"/>
      <c r="D868" s="39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38"/>
      <c r="B869" s="1"/>
      <c r="C869" s="1"/>
      <c r="D869" s="39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38"/>
      <c r="B870" s="1"/>
      <c r="C870" s="1"/>
      <c r="D870" s="39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38"/>
      <c r="B871" s="1"/>
      <c r="C871" s="1"/>
      <c r="D871" s="39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38"/>
      <c r="B872" s="1"/>
      <c r="C872" s="1"/>
      <c r="D872" s="39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38"/>
      <c r="B873" s="1"/>
      <c r="C873" s="1"/>
      <c r="D873" s="39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38"/>
      <c r="B874" s="1"/>
      <c r="C874" s="1"/>
      <c r="D874" s="39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38"/>
      <c r="B875" s="1"/>
      <c r="C875" s="1"/>
      <c r="D875" s="39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38"/>
      <c r="B876" s="1"/>
      <c r="C876" s="1"/>
      <c r="D876" s="39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38"/>
      <c r="B877" s="1"/>
      <c r="C877" s="1"/>
      <c r="D877" s="39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38"/>
      <c r="B878" s="1"/>
      <c r="C878" s="1"/>
      <c r="D878" s="39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38"/>
      <c r="B879" s="1"/>
      <c r="C879" s="1"/>
      <c r="D879" s="39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38"/>
      <c r="B880" s="1"/>
      <c r="C880" s="1"/>
      <c r="D880" s="39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38"/>
      <c r="B881" s="1"/>
      <c r="C881" s="1"/>
      <c r="D881" s="39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38"/>
      <c r="B882" s="1"/>
      <c r="C882" s="1"/>
      <c r="D882" s="39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38"/>
      <c r="B883" s="1"/>
      <c r="C883" s="1"/>
      <c r="D883" s="39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38"/>
      <c r="B884" s="1"/>
      <c r="C884" s="1"/>
      <c r="D884" s="39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38"/>
      <c r="B885" s="1"/>
      <c r="C885" s="1"/>
      <c r="D885" s="39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38"/>
      <c r="B886" s="1"/>
      <c r="C886" s="1"/>
      <c r="D886" s="39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38"/>
      <c r="B887" s="1"/>
      <c r="C887" s="1"/>
      <c r="D887" s="39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38"/>
      <c r="B888" s="1"/>
      <c r="C888" s="1"/>
      <c r="D888" s="39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38"/>
      <c r="B889" s="1"/>
      <c r="C889" s="1"/>
      <c r="D889" s="39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38"/>
      <c r="B890" s="1"/>
      <c r="C890" s="1"/>
      <c r="D890" s="39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38"/>
      <c r="B891" s="1"/>
      <c r="C891" s="1"/>
      <c r="D891" s="39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38"/>
      <c r="B892" s="1"/>
      <c r="C892" s="1"/>
      <c r="D892" s="39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38"/>
      <c r="B893" s="1"/>
      <c r="C893" s="1"/>
      <c r="D893" s="39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38"/>
      <c r="B894" s="1"/>
      <c r="C894" s="1"/>
      <c r="D894" s="39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38"/>
      <c r="B895" s="1"/>
      <c r="C895" s="1"/>
      <c r="D895" s="39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38"/>
      <c r="B896" s="1"/>
      <c r="C896" s="1"/>
      <c r="D896" s="39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38"/>
      <c r="B897" s="1"/>
      <c r="C897" s="1"/>
      <c r="D897" s="39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38"/>
      <c r="B898" s="1"/>
      <c r="C898" s="1"/>
      <c r="D898" s="39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38"/>
      <c r="B899" s="1"/>
      <c r="C899" s="1"/>
      <c r="D899" s="39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38"/>
      <c r="B900" s="1"/>
      <c r="C900" s="1"/>
      <c r="D900" s="39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38"/>
      <c r="B901" s="1"/>
      <c r="C901" s="1"/>
      <c r="D901" s="39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38"/>
      <c r="B902" s="1"/>
      <c r="C902" s="1"/>
      <c r="D902" s="39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38"/>
      <c r="B903" s="1"/>
      <c r="C903" s="1"/>
      <c r="D903" s="39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38"/>
      <c r="B904" s="1"/>
      <c r="C904" s="1"/>
      <c r="D904" s="39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38"/>
      <c r="B905" s="1"/>
      <c r="C905" s="1"/>
      <c r="D905" s="39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38"/>
      <c r="B906" s="1"/>
      <c r="C906" s="1"/>
      <c r="D906" s="39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38"/>
      <c r="B907" s="1"/>
      <c r="C907" s="1"/>
      <c r="D907" s="39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38"/>
      <c r="B908" s="1"/>
      <c r="C908" s="1"/>
      <c r="D908" s="39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38"/>
      <c r="B909" s="1"/>
      <c r="C909" s="1"/>
      <c r="D909" s="39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38"/>
      <c r="B910" s="1"/>
      <c r="C910" s="1"/>
      <c r="D910" s="39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38"/>
      <c r="B911" s="1"/>
      <c r="C911" s="1"/>
      <c r="D911" s="39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38"/>
      <c r="B912" s="1"/>
      <c r="C912" s="1"/>
      <c r="D912" s="39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38"/>
      <c r="B913" s="1"/>
      <c r="C913" s="1"/>
      <c r="D913" s="39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38"/>
      <c r="B914" s="1"/>
      <c r="C914" s="1"/>
      <c r="D914" s="39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38"/>
      <c r="B915" s="1"/>
      <c r="C915" s="1"/>
      <c r="D915" s="39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38"/>
      <c r="B916" s="1"/>
      <c r="C916" s="1"/>
      <c r="D916" s="39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38"/>
      <c r="B917" s="1"/>
      <c r="C917" s="1"/>
      <c r="D917" s="39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38"/>
      <c r="B918" s="1"/>
      <c r="C918" s="1"/>
      <c r="D918" s="39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38"/>
      <c r="B919" s="1"/>
      <c r="C919" s="1"/>
      <c r="D919" s="39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38"/>
      <c r="B920" s="1"/>
      <c r="C920" s="1"/>
      <c r="D920" s="39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38"/>
      <c r="B921" s="1"/>
      <c r="C921" s="1"/>
      <c r="D921" s="39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38"/>
      <c r="B922" s="1"/>
      <c r="C922" s="1"/>
      <c r="D922" s="39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38"/>
      <c r="B923" s="1"/>
      <c r="C923" s="1"/>
      <c r="D923" s="39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38"/>
      <c r="B924" s="1"/>
      <c r="C924" s="1"/>
      <c r="D924" s="39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38"/>
      <c r="B925" s="1"/>
      <c r="C925" s="1"/>
      <c r="D925" s="39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38"/>
      <c r="B926" s="1"/>
      <c r="C926" s="1"/>
      <c r="D926" s="39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38"/>
      <c r="B927" s="1"/>
      <c r="C927" s="1"/>
      <c r="D927" s="39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38"/>
      <c r="B928" s="1"/>
      <c r="C928" s="1"/>
      <c r="D928" s="39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38"/>
      <c r="B929" s="1"/>
      <c r="C929" s="1"/>
      <c r="D929" s="39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38"/>
      <c r="B930" s="1"/>
      <c r="C930" s="1"/>
      <c r="D930" s="39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38"/>
      <c r="B931" s="1"/>
      <c r="C931" s="1"/>
      <c r="D931" s="39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38"/>
      <c r="B932" s="1"/>
      <c r="C932" s="1"/>
      <c r="D932" s="39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38"/>
      <c r="B933" s="1"/>
      <c r="C933" s="1"/>
      <c r="D933" s="39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38"/>
      <c r="B934" s="1"/>
      <c r="C934" s="1"/>
      <c r="D934" s="39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38"/>
      <c r="B935" s="1"/>
      <c r="C935" s="1"/>
      <c r="D935" s="39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38"/>
      <c r="B936" s="1"/>
      <c r="C936" s="1"/>
      <c r="D936" s="39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38"/>
      <c r="B937" s="1"/>
      <c r="C937" s="1"/>
      <c r="D937" s="39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38"/>
      <c r="B938" s="1"/>
      <c r="C938" s="1"/>
      <c r="D938" s="39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38"/>
      <c r="B939" s="1"/>
      <c r="C939" s="1"/>
      <c r="D939" s="39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38"/>
      <c r="B940" s="1"/>
      <c r="C940" s="1"/>
      <c r="D940" s="39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38"/>
      <c r="B941" s="1"/>
      <c r="C941" s="1"/>
      <c r="D941" s="39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38"/>
      <c r="B942" s="1"/>
      <c r="C942" s="1"/>
      <c r="D942" s="39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38"/>
      <c r="B943" s="1"/>
      <c r="C943" s="1"/>
      <c r="D943" s="39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38"/>
      <c r="B944" s="1"/>
      <c r="C944" s="1"/>
      <c r="D944" s="39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38"/>
      <c r="B945" s="1"/>
      <c r="C945" s="1"/>
      <c r="D945" s="39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38"/>
      <c r="B946" s="1"/>
      <c r="C946" s="1"/>
      <c r="D946" s="39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38"/>
      <c r="B947" s="1"/>
      <c r="C947" s="1"/>
      <c r="D947" s="39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38"/>
      <c r="B948" s="1"/>
      <c r="C948" s="1"/>
      <c r="D948" s="39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38"/>
      <c r="B949" s="1"/>
      <c r="C949" s="1"/>
      <c r="D949" s="39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38"/>
      <c r="B950" s="1"/>
      <c r="C950" s="1"/>
      <c r="D950" s="39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38"/>
      <c r="B951" s="1"/>
      <c r="C951" s="1"/>
      <c r="D951" s="39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38"/>
      <c r="B952" s="1"/>
      <c r="C952" s="1"/>
      <c r="D952" s="39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38"/>
      <c r="B953" s="1"/>
      <c r="C953" s="1"/>
      <c r="D953" s="39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38"/>
      <c r="B954" s="1"/>
      <c r="C954" s="1"/>
      <c r="D954" s="39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38"/>
      <c r="B955" s="1"/>
      <c r="C955" s="1"/>
      <c r="D955" s="39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38"/>
      <c r="B956" s="1"/>
      <c r="C956" s="1"/>
      <c r="D956" s="39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38"/>
      <c r="B957" s="1"/>
      <c r="C957" s="1"/>
      <c r="D957" s="39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38"/>
      <c r="B958" s="1"/>
      <c r="C958" s="1"/>
      <c r="D958" s="39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38"/>
      <c r="B959" s="1"/>
      <c r="C959" s="1"/>
      <c r="D959" s="39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38"/>
      <c r="B960" s="1"/>
      <c r="C960" s="1"/>
      <c r="D960" s="39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38"/>
      <c r="B961" s="1"/>
      <c r="C961" s="1"/>
      <c r="D961" s="39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38"/>
      <c r="B962" s="1"/>
      <c r="C962" s="1"/>
      <c r="D962" s="39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38"/>
      <c r="B963" s="1"/>
      <c r="C963" s="1"/>
      <c r="D963" s="39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38"/>
      <c r="B964" s="1"/>
      <c r="C964" s="1"/>
      <c r="D964" s="39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38"/>
      <c r="B965" s="1"/>
      <c r="C965" s="1"/>
      <c r="D965" s="39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38"/>
      <c r="B966" s="1"/>
      <c r="C966" s="1"/>
      <c r="D966" s="39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38"/>
      <c r="B967" s="1"/>
      <c r="C967" s="1"/>
      <c r="D967" s="39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38"/>
      <c r="B968" s="1"/>
      <c r="C968" s="1"/>
      <c r="D968" s="39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38"/>
      <c r="B969" s="1"/>
      <c r="C969" s="1"/>
      <c r="D969" s="39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38"/>
      <c r="B970" s="1"/>
      <c r="C970" s="1"/>
      <c r="D970" s="39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38"/>
      <c r="B971" s="1"/>
      <c r="C971" s="1"/>
      <c r="D971" s="39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38"/>
      <c r="B972" s="1"/>
      <c r="C972" s="1"/>
      <c r="D972" s="39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38"/>
      <c r="B973" s="1"/>
      <c r="C973" s="1"/>
      <c r="D973" s="39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38"/>
      <c r="B974" s="1"/>
      <c r="C974" s="1"/>
      <c r="D974" s="39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38"/>
      <c r="B975" s="1"/>
      <c r="C975" s="1"/>
      <c r="D975" s="39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38"/>
      <c r="B976" s="1"/>
      <c r="C976" s="1"/>
      <c r="D976" s="39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38"/>
      <c r="B977" s="1"/>
      <c r="C977" s="1"/>
      <c r="D977" s="39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38"/>
      <c r="B978" s="1"/>
      <c r="C978" s="1"/>
      <c r="D978" s="39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38"/>
      <c r="B979" s="1"/>
      <c r="C979" s="1"/>
      <c r="D979" s="39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38"/>
      <c r="B980" s="1"/>
      <c r="C980" s="1"/>
      <c r="D980" s="39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38"/>
      <c r="B981" s="1"/>
      <c r="C981" s="1"/>
      <c r="D981" s="39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38"/>
      <c r="B982" s="1"/>
      <c r="C982" s="1"/>
      <c r="D982" s="39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</sheetData>
  <mergeCells count="4">
    <mergeCell ref="A1:H1"/>
    <mergeCell ref="C158:G158"/>
    <mergeCell ref="C159:G159"/>
    <mergeCell ref="C157:G157"/>
  </mergeCells>
  <pageMargins left="0.511811024" right="0.511811024" top="0.78740157499999996" bottom="0.7874015749999999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8"/>
  <sheetViews>
    <sheetView workbookViewId="0">
      <selection activeCell="B31" sqref="B31"/>
    </sheetView>
  </sheetViews>
  <sheetFormatPr defaultColWidth="14.42578125" defaultRowHeight="15" customHeight="1" x14ac:dyDescent="0.25"/>
  <cols>
    <col min="1" max="1" width="6" customWidth="1"/>
    <col min="2" max="2" width="49.7109375" customWidth="1"/>
    <col min="3" max="3" width="16.42578125" customWidth="1"/>
    <col min="4" max="4" width="8.7109375" customWidth="1"/>
    <col min="5" max="5" width="16.7109375" customWidth="1"/>
    <col min="6" max="6" width="8.7109375" customWidth="1"/>
    <col min="7" max="7" width="16.7109375" customWidth="1"/>
    <col min="8" max="8" width="8.7109375" customWidth="1"/>
    <col min="9" max="9" width="16.7109375" customWidth="1"/>
    <col min="10" max="10" width="8.7109375" customWidth="1"/>
    <col min="11" max="11" width="16.7109375" customWidth="1"/>
    <col min="12" max="12" width="10.5703125" customWidth="1"/>
    <col min="13" max="13" width="16.7109375" customWidth="1"/>
    <col min="14" max="14" width="8.7109375" customWidth="1"/>
    <col min="15" max="15" width="20" customWidth="1"/>
    <col min="16" max="26" width="8.7109375" customWidth="1"/>
  </cols>
  <sheetData>
    <row r="1" spans="1:15" ht="15.75" customHeight="1" x14ac:dyDescent="0.25">
      <c r="A1" s="118" t="s">
        <v>215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</row>
    <row r="2" spans="1:15" ht="15" customHeight="1" thickBot="1" x14ac:dyDescent="0.3"/>
    <row r="3" spans="1:15" ht="15" customHeight="1" x14ac:dyDescent="0.25">
      <c r="A3" s="124" t="s">
        <v>162</v>
      </c>
      <c r="B3" s="126" t="s">
        <v>163</v>
      </c>
      <c r="C3" s="128" t="s">
        <v>164</v>
      </c>
      <c r="D3" s="120" t="s">
        <v>165</v>
      </c>
      <c r="E3" s="121"/>
      <c r="F3" s="130" t="s">
        <v>166</v>
      </c>
      <c r="G3" s="121"/>
      <c r="H3" s="120" t="s">
        <v>167</v>
      </c>
      <c r="I3" s="121"/>
      <c r="J3" s="120" t="s">
        <v>168</v>
      </c>
      <c r="K3" s="121"/>
      <c r="L3" s="120" t="s">
        <v>169</v>
      </c>
      <c r="M3" s="121"/>
      <c r="N3" s="120" t="s">
        <v>170</v>
      </c>
      <c r="O3" s="121"/>
    </row>
    <row r="4" spans="1:15" x14ac:dyDescent="0.25">
      <c r="A4" s="125"/>
      <c r="B4" s="127"/>
      <c r="C4" s="129"/>
      <c r="D4" s="62" t="s">
        <v>171</v>
      </c>
      <c r="E4" s="63" t="s">
        <v>172</v>
      </c>
      <c r="F4" s="69" t="s">
        <v>173</v>
      </c>
      <c r="G4" s="70" t="s">
        <v>174</v>
      </c>
      <c r="H4" s="62" t="s">
        <v>175</v>
      </c>
      <c r="I4" s="63" t="s">
        <v>176</v>
      </c>
      <c r="J4" s="69" t="s">
        <v>177</v>
      </c>
      <c r="K4" s="70" t="s">
        <v>178</v>
      </c>
      <c r="L4" s="82" t="s">
        <v>179</v>
      </c>
      <c r="M4" s="63" t="s">
        <v>180</v>
      </c>
      <c r="N4" s="69" t="s">
        <v>181</v>
      </c>
      <c r="O4" s="56"/>
    </row>
    <row r="5" spans="1:15" x14ac:dyDescent="0.25">
      <c r="A5" s="57">
        <v>1</v>
      </c>
      <c r="B5" s="40" t="s">
        <v>182</v>
      </c>
      <c r="C5" s="59">
        <f>'PLANILHA ORÇAMENTÁRIA'!H5</f>
        <v>0</v>
      </c>
      <c r="D5" s="64">
        <v>0.95</v>
      </c>
      <c r="E5" s="65">
        <f t="shared" ref="E5:E27" si="0">C5*D5</f>
        <v>0</v>
      </c>
      <c r="F5" s="68">
        <v>0</v>
      </c>
      <c r="G5" s="71">
        <f t="shared" ref="G5:G27" si="1">C5*F5</f>
        <v>0</v>
      </c>
      <c r="H5" s="67">
        <v>0</v>
      </c>
      <c r="I5" s="80">
        <f t="shared" ref="I5:I27" si="2">C5*H5</f>
        <v>0</v>
      </c>
      <c r="J5" s="73">
        <v>0</v>
      </c>
      <c r="K5" s="71">
        <f t="shared" ref="K5:K27" si="3">C5*J5</f>
        <v>0</v>
      </c>
      <c r="L5" s="64">
        <v>0.05</v>
      </c>
      <c r="M5" s="83">
        <f t="shared" ref="M5:M27" si="4">C5*L5</f>
        <v>0</v>
      </c>
      <c r="N5" s="72">
        <v>1</v>
      </c>
      <c r="O5" s="58">
        <f t="shared" ref="O5:O27" si="5">C5*N5</f>
        <v>0</v>
      </c>
    </row>
    <row r="6" spans="1:15" x14ac:dyDescent="0.25">
      <c r="A6" s="57">
        <v>2</v>
      </c>
      <c r="B6" s="40" t="s">
        <v>183</v>
      </c>
      <c r="C6" s="59">
        <f>'PLANILHA ORÇAMENTÁRIA'!H11</f>
        <v>0</v>
      </c>
      <c r="D6" s="64">
        <v>0.5</v>
      </c>
      <c r="E6" s="65">
        <f t="shared" si="0"/>
        <v>0</v>
      </c>
      <c r="F6" s="72">
        <v>0.45</v>
      </c>
      <c r="G6" s="71">
        <f t="shared" si="1"/>
        <v>0</v>
      </c>
      <c r="H6" s="67">
        <v>0</v>
      </c>
      <c r="I6" s="80">
        <f t="shared" si="2"/>
        <v>0</v>
      </c>
      <c r="J6" s="73">
        <v>0</v>
      </c>
      <c r="K6" s="71">
        <f t="shared" si="3"/>
        <v>0</v>
      </c>
      <c r="L6" s="64">
        <v>0.05</v>
      </c>
      <c r="M6" s="83">
        <f t="shared" si="4"/>
        <v>0</v>
      </c>
      <c r="N6" s="72">
        <v>1</v>
      </c>
      <c r="O6" s="58">
        <f t="shared" si="5"/>
        <v>0</v>
      </c>
    </row>
    <row r="7" spans="1:15" x14ac:dyDescent="0.25">
      <c r="A7" s="57">
        <v>3</v>
      </c>
      <c r="B7" s="40" t="s">
        <v>184</v>
      </c>
      <c r="C7" s="59">
        <f>'PLANILHA ORÇAMENTÁRIA'!H19</f>
        <v>0</v>
      </c>
      <c r="D7" s="64">
        <v>0.5</v>
      </c>
      <c r="E7" s="65">
        <f t="shared" si="0"/>
        <v>0</v>
      </c>
      <c r="F7" s="72">
        <v>0.45</v>
      </c>
      <c r="G7" s="71">
        <f t="shared" si="1"/>
        <v>0</v>
      </c>
      <c r="H7" s="67">
        <v>0</v>
      </c>
      <c r="I7" s="80">
        <f t="shared" si="2"/>
        <v>0</v>
      </c>
      <c r="J7" s="73">
        <v>0</v>
      </c>
      <c r="K7" s="71">
        <f t="shared" si="3"/>
        <v>0</v>
      </c>
      <c r="L7" s="64">
        <v>0.05</v>
      </c>
      <c r="M7" s="83">
        <f t="shared" si="4"/>
        <v>0</v>
      </c>
      <c r="N7" s="72">
        <v>1</v>
      </c>
      <c r="O7" s="58">
        <f t="shared" si="5"/>
        <v>0</v>
      </c>
    </row>
    <row r="8" spans="1:15" x14ac:dyDescent="0.25">
      <c r="A8" s="57">
        <v>4</v>
      </c>
      <c r="B8" s="40" t="s">
        <v>185</v>
      </c>
      <c r="C8" s="59">
        <f>'PLANILHA ORÇAMENTÁRIA'!H22</f>
        <v>0</v>
      </c>
      <c r="D8" s="64">
        <v>0.3</v>
      </c>
      <c r="E8" s="65">
        <f t="shared" si="0"/>
        <v>0</v>
      </c>
      <c r="F8" s="72">
        <v>0.4</v>
      </c>
      <c r="G8" s="71">
        <f t="shared" si="1"/>
        <v>0</v>
      </c>
      <c r="H8" s="64">
        <v>0.25</v>
      </c>
      <c r="I8" s="80">
        <f t="shared" si="2"/>
        <v>0</v>
      </c>
      <c r="J8" s="73">
        <v>0</v>
      </c>
      <c r="K8" s="71">
        <f t="shared" si="3"/>
        <v>0</v>
      </c>
      <c r="L8" s="64">
        <v>0.05</v>
      </c>
      <c r="M8" s="83">
        <f t="shared" si="4"/>
        <v>0</v>
      </c>
      <c r="N8" s="72">
        <v>1</v>
      </c>
      <c r="O8" s="58">
        <f t="shared" si="5"/>
        <v>0</v>
      </c>
    </row>
    <row r="9" spans="1:15" x14ac:dyDescent="0.25">
      <c r="A9" s="57">
        <v>5</v>
      </c>
      <c r="B9" s="40" t="s">
        <v>186</v>
      </c>
      <c r="C9" s="59">
        <f>'PLANILHA ORÇAMENTÁRIA'!H28</f>
        <v>0</v>
      </c>
      <c r="D9" s="64">
        <v>0.3</v>
      </c>
      <c r="E9" s="65">
        <f t="shared" si="0"/>
        <v>0</v>
      </c>
      <c r="F9" s="72">
        <v>0.5</v>
      </c>
      <c r="G9" s="71">
        <f t="shared" si="1"/>
        <v>0</v>
      </c>
      <c r="H9" s="67">
        <v>0</v>
      </c>
      <c r="I9" s="80">
        <f t="shared" si="2"/>
        <v>0</v>
      </c>
      <c r="J9" s="72">
        <v>0.15</v>
      </c>
      <c r="K9" s="71">
        <f t="shared" si="3"/>
        <v>0</v>
      </c>
      <c r="L9" s="64">
        <v>0.05</v>
      </c>
      <c r="M9" s="83">
        <f t="shared" si="4"/>
        <v>0</v>
      </c>
      <c r="N9" s="72">
        <v>1</v>
      </c>
      <c r="O9" s="58">
        <f t="shared" si="5"/>
        <v>0</v>
      </c>
    </row>
    <row r="10" spans="1:15" x14ac:dyDescent="0.25">
      <c r="A10" s="57">
        <v>6</v>
      </c>
      <c r="B10" s="40" t="s">
        <v>187</v>
      </c>
      <c r="C10" s="59">
        <f>'PLANILHA ORÇAMENTÁRIA'!H34</f>
        <v>0</v>
      </c>
      <c r="D10" s="64">
        <v>0.3</v>
      </c>
      <c r="E10" s="65">
        <f t="shared" si="0"/>
        <v>0</v>
      </c>
      <c r="F10" s="72">
        <v>0.2</v>
      </c>
      <c r="G10" s="71">
        <f t="shared" si="1"/>
        <v>0</v>
      </c>
      <c r="H10" s="64">
        <v>0.3</v>
      </c>
      <c r="I10" s="80">
        <f t="shared" si="2"/>
        <v>0</v>
      </c>
      <c r="J10" s="72">
        <v>0.15</v>
      </c>
      <c r="K10" s="71">
        <f t="shared" si="3"/>
        <v>0</v>
      </c>
      <c r="L10" s="64">
        <v>0.05</v>
      </c>
      <c r="M10" s="83">
        <f t="shared" si="4"/>
        <v>0</v>
      </c>
      <c r="N10" s="72">
        <v>1</v>
      </c>
      <c r="O10" s="58">
        <f t="shared" si="5"/>
        <v>0</v>
      </c>
    </row>
    <row r="11" spans="1:15" ht="15.75" customHeight="1" x14ac:dyDescent="0.25">
      <c r="A11" s="57">
        <v>7</v>
      </c>
      <c r="B11" s="40" t="s">
        <v>188</v>
      </c>
      <c r="C11" s="59">
        <f>'PLANILHA ORÇAMENTÁRIA'!H47</f>
        <v>0</v>
      </c>
      <c r="D11" s="64">
        <v>0.3</v>
      </c>
      <c r="E11" s="65">
        <f t="shared" si="0"/>
        <v>0</v>
      </c>
      <c r="F11" s="72">
        <v>0.2</v>
      </c>
      <c r="G11" s="71">
        <f t="shared" si="1"/>
        <v>0</v>
      </c>
      <c r="H11" s="64">
        <v>0.3</v>
      </c>
      <c r="I11" s="80">
        <f t="shared" si="2"/>
        <v>0</v>
      </c>
      <c r="J11" s="72">
        <v>0.15</v>
      </c>
      <c r="K11" s="71">
        <f t="shared" si="3"/>
        <v>0</v>
      </c>
      <c r="L11" s="64">
        <v>0.05</v>
      </c>
      <c r="M11" s="83">
        <f t="shared" si="4"/>
        <v>0</v>
      </c>
      <c r="N11" s="72">
        <v>1</v>
      </c>
      <c r="O11" s="58">
        <f t="shared" si="5"/>
        <v>0</v>
      </c>
    </row>
    <row r="12" spans="1:15" ht="14.25" customHeight="1" x14ac:dyDescent="0.25">
      <c r="A12" s="57">
        <v>8</v>
      </c>
      <c r="B12" s="40" t="s">
        <v>189</v>
      </c>
      <c r="C12" s="59">
        <f>'PLANILHA ORÇAMENTÁRIA'!H53</f>
        <v>0</v>
      </c>
      <c r="D12" s="64">
        <v>0.3</v>
      </c>
      <c r="E12" s="65">
        <f t="shared" si="0"/>
        <v>0</v>
      </c>
      <c r="F12" s="68">
        <v>0</v>
      </c>
      <c r="G12" s="71">
        <f t="shared" si="1"/>
        <v>0</v>
      </c>
      <c r="H12" s="64">
        <v>0.35</v>
      </c>
      <c r="I12" s="80">
        <f t="shared" si="2"/>
        <v>0</v>
      </c>
      <c r="J12" s="72">
        <v>0.3</v>
      </c>
      <c r="K12" s="71">
        <f t="shared" si="3"/>
        <v>0</v>
      </c>
      <c r="L12" s="64">
        <v>0.05</v>
      </c>
      <c r="M12" s="83">
        <f t="shared" si="4"/>
        <v>0</v>
      </c>
      <c r="N12" s="72">
        <v>1</v>
      </c>
      <c r="O12" s="58">
        <f t="shared" si="5"/>
        <v>0</v>
      </c>
    </row>
    <row r="13" spans="1:15" ht="15" customHeight="1" x14ac:dyDescent="0.25">
      <c r="A13" s="57">
        <v>9</v>
      </c>
      <c r="B13" s="41" t="s">
        <v>190</v>
      </c>
      <c r="C13" s="60">
        <f>'PLANILHA ORÇAMENTÁRIA'!H58</f>
        <v>0</v>
      </c>
      <c r="D13" s="66">
        <v>0.3</v>
      </c>
      <c r="E13" s="65">
        <f t="shared" si="0"/>
        <v>0</v>
      </c>
      <c r="F13" s="68">
        <v>0</v>
      </c>
      <c r="G13" s="71">
        <f t="shared" si="1"/>
        <v>0</v>
      </c>
      <c r="H13" s="66">
        <v>0.2</v>
      </c>
      <c r="I13" s="80">
        <f t="shared" si="2"/>
        <v>0</v>
      </c>
      <c r="J13" s="74">
        <v>0.45</v>
      </c>
      <c r="K13" s="71">
        <f t="shared" si="3"/>
        <v>0</v>
      </c>
      <c r="L13" s="66">
        <v>0.05</v>
      </c>
      <c r="M13" s="83">
        <f t="shared" si="4"/>
        <v>0</v>
      </c>
      <c r="N13" s="74">
        <v>1</v>
      </c>
      <c r="O13" s="58">
        <f t="shared" si="5"/>
        <v>0</v>
      </c>
    </row>
    <row r="14" spans="1:15" x14ac:dyDescent="0.25">
      <c r="A14" s="57">
        <v>10</v>
      </c>
      <c r="B14" s="40" t="s">
        <v>191</v>
      </c>
      <c r="C14" s="59">
        <f>'PLANILHA ORÇAMENTÁRIA'!H67</f>
        <v>0</v>
      </c>
      <c r="D14" s="64">
        <v>0.2</v>
      </c>
      <c r="E14" s="65">
        <f t="shared" si="0"/>
        <v>0</v>
      </c>
      <c r="F14" s="72">
        <v>0.4</v>
      </c>
      <c r="G14" s="71">
        <f t="shared" si="1"/>
        <v>0</v>
      </c>
      <c r="H14" s="64">
        <v>0.3</v>
      </c>
      <c r="I14" s="80">
        <f t="shared" si="2"/>
        <v>0</v>
      </c>
      <c r="J14" s="72">
        <v>0.05</v>
      </c>
      <c r="K14" s="71">
        <f t="shared" si="3"/>
        <v>0</v>
      </c>
      <c r="L14" s="64">
        <v>0.05</v>
      </c>
      <c r="M14" s="83">
        <f t="shared" si="4"/>
        <v>0</v>
      </c>
      <c r="N14" s="72">
        <v>1</v>
      </c>
      <c r="O14" s="58">
        <f t="shared" si="5"/>
        <v>0</v>
      </c>
    </row>
    <row r="15" spans="1:15" x14ac:dyDescent="0.25">
      <c r="A15" s="57">
        <v>11</v>
      </c>
      <c r="B15" s="40" t="s">
        <v>192</v>
      </c>
      <c r="C15" s="59">
        <f>'PLANILHA ORÇAMENTÁRIA'!H71</f>
        <v>0</v>
      </c>
      <c r="D15" s="67">
        <v>0</v>
      </c>
      <c r="E15" s="65">
        <f t="shared" si="0"/>
        <v>0</v>
      </c>
      <c r="F15" s="72">
        <v>0.5</v>
      </c>
      <c r="G15" s="71">
        <f t="shared" si="1"/>
        <v>0</v>
      </c>
      <c r="H15" s="67">
        <v>0</v>
      </c>
      <c r="I15" s="80">
        <f t="shared" si="2"/>
        <v>0</v>
      </c>
      <c r="J15" s="72">
        <v>0.45</v>
      </c>
      <c r="K15" s="71">
        <f t="shared" si="3"/>
        <v>0</v>
      </c>
      <c r="L15" s="64">
        <v>0.05</v>
      </c>
      <c r="M15" s="83">
        <f t="shared" si="4"/>
        <v>0</v>
      </c>
      <c r="N15" s="72">
        <v>1</v>
      </c>
      <c r="O15" s="58">
        <f t="shared" si="5"/>
        <v>0</v>
      </c>
    </row>
    <row r="16" spans="1:15" x14ac:dyDescent="0.25">
      <c r="A16" s="57">
        <v>12</v>
      </c>
      <c r="B16" s="40" t="s">
        <v>193</v>
      </c>
      <c r="C16" s="59">
        <f>'PLANILHA ORÇAMENTÁRIA'!H77</f>
        <v>0</v>
      </c>
      <c r="D16" s="67">
        <v>0</v>
      </c>
      <c r="E16" s="65">
        <f t="shared" si="0"/>
        <v>0</v>
      </c>
      <c r="F16" s="72">
        <v>0.3</v>
      </c>
      <c r="G16" s="71">
        <f t="shared" si="1"/>
        <v>0</v>
      </c>
      <c r="H16" s="64">
        <v>0.3</v>
      </c>
      <c r="I16" s="80">
        <f t="shared" si="2"/>
        <v>0</v>
      </c>
      <c r="J16" s="72">
        <v>0.35</v>
      </c>
      <c r="K16" s="71">
        <f t="shared" si="3"/>
        <v>0</v>
      </c>
      <c r="L16" s="64">
        <v>0.05</v>
      </c>
      <c r="M16" s="83">
        <f t="shared" si="4"/>
        <v>0</v>
      </c>
      <c r="N16" s="72">
        <v>1</v>
      </c>
      <c r="O16" s="58">
        <f t="shared" si="5"/>
        <v>0</v>
      </c>
    </row>
    <row r="17" spans="1:15" x14ac:dyDescent="0.25">
      <c r="A17" s="57">
        <v>13</v>
      </c>
      <c r="B17" s="40" t="s">
        <v>194</v>
      </c>
      <c r="C17" s="59">
        <f>'PLANILHA ORÇAMENTÁRIA'!H80</f>
        <v>0</v>
      </c>
      <c r="D17" s="67">
        <v>0</v>
      </c>
      <c r="E17" s="65">
        <f t="shared" si="0"/>
        <v>0</v>
      </c>
      <c r="F17" s="72">
        <v>0.3</v>
      </c>
      <c r="G17" s="71">
        <f t="shared" si="1"/>
        <v>0</v>
      </c>
      <c r="H17" s="64">
        <v>0.4</v>
      </c>
      <c r="I17" s="80">
        <f t="shared" si="2"/>
        <v>0</v>
      </c>
      <c r="J17" s="72">
        <v>0.25</v>
      </c>
      <c r="K17" s="71">
        <f t="shared" si="3"/>
        <v>0</v>
      </c>
      <c r="L17" s="64">
        <v>0.05</v>
      </c>
      <c r="M17" s="83">
        <f t="shared" si="4"/>
        <v>0</v>
      </c>
      <c r="N17" s="72">
        <v>1</v>
      </c>
      <c r="O17" s="58">
        <f t="shared" si="5"/>
        <v>0</v>
      </c>
    </row>
    <row r="18" spans="1:15" x14ac:dyDescent="0.25">
      <c r="A18" s="57">
        <v>14</v>
      </c>
      <c r="B18" s="40" t="s">
        <v>195</v>
      </c>
      <c r="C18" s="59">
        <f>'PLANILHA ORÇAMENTÁRIA'!H85</f>
        <v>0</v>
      </c>
      <c r="D18" s="67">
        <v>0</v>
      </c>
      <c r="E18" s="65">
        <f t="shared" si="0"/>
        <v>0</v>
      </c>
      <c r="F18" s="72">
        <v>0.4</v>
      </c>
      <c r="G18" s="71">
        <f t="shared" si="1"/>
        <v>0</v>
      </c>
      <c r="H18" s="64">
        <v>0.2</v>
      </c>
      <c r="I18" s="80">
        <f t="shared" si="2"/>
        <v>0</v>
      </c>
      <c r="J18" s="72">
        <v>0.35</v>
      </c>
      <c r="K18" s="71">
        <f t="shared" si="3"/>
        <v>0</v>
      </c>
      <c r="L18" s="64">
        <v>0.05</v>
      </c>
      <c r="M18" s="83">
        <f t="shared" si="4"/>
        <v>0</v>
      </c>
      <c r="N18" s="72">
        <v>1</v>
      </c>
      <c r="O18" s="58">
        <f t="shared" si="5"/>
        <v>0</v>
      </c>
    </row>
    <row r="19" spans="1:15" x14ac:dyDescent="0.25">
      <c r="A19" s="57">
        <v>15</v>
      </c>
      <c r="B19" s="40" t="s">
        <v>196</v>
      </c>
      <c r="C19" s="59">
        <f>'PLANILHA ORÇAMENTÁRIA'!H88</f>
        <v>0</v>
      </c>
      <c r="D19" s="67">
        <v>0</v>
      </c>
      <c r="E19" s="65">
        <f t="shared" si="0"/>
        <v>0</v>
      </c>
      <c r="F19" s="68">
        <v>0</v>
      </c>
      <c r="G19" s="71">
        <f t="shared" si="1"/>
        <v>0</v>
      </c>
      <c r="H19" s="64">
        <v>0.5</v>
      </c>
      <c r="I19" s="80">
        <f t="shared" si="2"/>
        <v>0</v>
      </c>
      <c r="J19" s="72">
        <v>0.45</v>
      </c>
      <c r="K19" s="71">
        <f t="shared" si="3"/>
        <v>0</v>
      </c>
      <c r="L19" s="64">
        <v>0.05</v>
      </c>
      <c r="M19" s="83">
        <f t="shared" si="4"/>
        <v>0</v>
      </c>
      <c r="N19" s="72">
        <v>1</v>
      </c>
      <c r="O19" s="58">
        <f t="shared" si="5"/>
        <v>0</v>
      </c>
    </row>
    <row r="20" spans="1:15" ht="15.75" customHeight="1" x14ac:dyDescent="0.25">
      <c r="A20" s="57">
        <v>16</v>
      </c>
      <c r="B20" s="40" t="s">
        <v>197</v>
      </c>
      <c r="C20" s="59">
        <f>'PLANILHA ORÇAMENTÁRIA'!H93</f>
        <v>0</v>
      </c>
      <c r="D20" s="67">
        <v>0</v>
      </c>
      <c r="E20" s="65">
        <f t="shared" si="0"/>
        <v>0</v>
      </c>
      <c r="F20" s="68">
        <v>0</v>
      </c>
      <c r="G20" s="71">
        <f t="shared" si="1"/>
        <v>0</v>
      </c>
      <c r="H20" s="64">
        <v>0.5</v>
      </c>
      <c r="I20" s="80">
        <f t="shared" si="2"/>
        <v>0</v>
      </c>
      <c r="J20" s="72">
        <v>0.45</v>
      </c>
      <c r="K20" s="71">
        <f t="shared" si="3"/>
        <v>0</v>
      </c>
      <c r="L20" s="64">
        <v>0.05</v>
      </c>
      <c r="M20" s="83">
        <f t="shared" si="4"/>
        <v>0</v>
      </c>
      <c r="N20" s="72">
        <v>1</v>
      </c>
      <c r="O20" s="58">
        <f t="shared" si="5"/>
        <v>0</v>
      </c>
    </row>
    <row r="21" spans="1:15" ht="15" customHeight="1" x14ac:dyDescent="0.25">
      <c r="A21" s="57">
        <v>17</v>
      </c>
      <c r="B21" s="40" t="s">
        <v>198</v>
      </c>
      <c r="C21" s="59">
        <f>'PLANILHA ORÇAMENTÁRIA'!H101</f>
        <v>0</v>
      </c>
      <c r="D21" s="67">
        <v>0</v>
      </c>
      <c r="E21" s="65">
        <f t="shared" si="0"/>
        <v>0</v>
      </c>
      <c r="F21" s="72">
        <v>0.5</v>
      </c>
      <c r="G21" s="71">
        <f t="shared" si="1"/>
        <v>0</v>
      </c>
      <c r="H21" s="67">
        <v>0</v>
      </c>
      <c r="I21" s="80">
        <f t="shared" si="2"/>
        <v>0</v>
      </c>
      <c r="J21" s="72">
        <v>0.45</v>
      </c>
      <c r="K21" s="71">
        <f t="shared" si="3"/>
        <v>0</v>
      </c>
      <c r="L21" s="64">
        <v>0.05</v>
      </c>
      <c r="M21" s="83">
        <f t="shared" si="4"/>
        <v>0</v>
      </c>
      <c r="N21" s="72">
        <v>1</v>
      </c>
      <c r="O21" s="58">
        <f t="shared" si="5"/>
        <v>0</v>
      </c>
    </row>
    <row r="22" spans="1:15" ht="15.75" customHeight="1" x14ac:dyDescent="0.25">
      <c r="A22" s="57">
        <v>18</v>
      </c>
      <c r="B22" s="40" t="s">
        <v>199</v>
      </c>
      <c r="C22" s="59">
        <f>'PLANILHA ORÇAMENTÁRIA'!H112</f>
        <v>0</v>
      </c>
      <c r="D22" s="67">
        <v>0</v>
      </c>
      <c r="E22" s="65">
        <f t="shared" si="0"/>
        <v>0</v>
      </c>
      <c r="F22" s="72">
        <v>0.5</v>
      </c>
      <c r="G22" s="71">
        <f t="shared" si="1"/>
        <v>0</v>
      </c>
      <c r="H22" s="67">
        <v>0</v>
      </c>
      <c r="I22" s="80">
        <f t="shared" si="2"/>
        <v>0</v>
      </c>
      <c r="J22" s="72">
        <v>0.45</v>
      </c>
      <c r="K22" s="71">
        <f t="shared" si="3"/>
        <v>0</v>
      </c>
      <c r="L22" s="64">
        <v>0.05</v>
      </c>
      <c r="M22" s="83">
        <f t="shared" si="4"/>
        <v>0</v>
      </c>
      <c r="N22" s="72">
        <v>1</v>
      </c>
      <c r="O22" s="58">
        <f t="shared" si="5"/>
        <v>0</v>
      </c>
    </row>
    <row r="23" spans="1:15" ht="15.75" customHeight="1" x14ac:dyDescent="0.25">
      <c r="A23" s="57">
        <v>19</v>
      </c>
      <c r="B23" s="40" t="s">
        <v>200</v>
      </c>
      <c r="C23" s="59">
        <f>'PLANILHA ORÇAMENTÁRIA'!H120</f>
        <v>0</v>
      </c>
      <c r="D23" s="67">
        <v>0</v>
      </c>
      <c r="E23" s="65">
        <f t="shared" si="0"/>
        <v>0</v>
      </c>
      <c r="F23" s="72">
        <v>0.5</v>
      </c>
      <c r="G23" s="71">
        <f t="shared" si="1"/>
        <v>0</v>
      </c>
      <c r="H23" s="67">
        <v>0</v>
      </c>
      <c r="I23" s="80">
        <f t="shared" si="2"/>
        <v>0</v>
      </c>
      <c r="J23" s="72">
        <v>0.45</v>
      </c>
      <c r="K23" s="71">
        <f t="shared" si="3"/>
        <v>0</v>
      </c>
      <c r="L23" s="64">
        <v>0.05</v>
      </c>
      <c r="M23" s="83">
        <f t="shared" si="4"/>
        <v>0</v>
      </c>
      <c r="N23" s="72">
        <v>1</v>
      </c>
      <c r="O23" s="58">
        <f t="shared" si="5"/>
        <v>0</v>
      </c>
    </row>
    <row r="24" spans="1:15" ht="17.25" customHeight="1" x14ac:dyDescent="0.25">
      <c r="A24" s="57">
        <v>20</v>
      </c>
      <c r="B24" s="40" t="s">
        <v>201</v>
      </c>
      <c r="C24" s="59">
        <f>'PLANILHA ORÇAMENTÁRIA'!H125</f>
        <v>0</v>
      </c>
      <c r="D24" s="67">
        <v>0</v>
      </c>
      <c r="E24" s="65">
        <f t="shared" si="0"/>
        <v>0</v>
      </c>
      <c r="F24" s="72">
        <v>0.5</v>
      </c>
      <c r="G24" s="71">
        <f t="shared" si="1"/>
        <v>0</v>
      </c>
      <c r="H24" s="64">
        <v>0.45</v>
      </c>
      <c r="I24" s="80">
        <f t="shared" si="2"/>
        <v>0</v>
      </c>
      <c r="J24" s="73">
        <v>0</v>
      </c>
      <c r="K24" s="71">
        <f t="shared" si="3"/>
        <v>0</v>
      </c>
      <c r="L24" s="64">
        <v>0.05</v>
      </c>
      <c r="M24" s="83">
        <f t="shared" si="4"/>
        <v>0</v>
      </c>
      <c r="N24" s="72">
        <v>1</v>
      </c>
      <c r="O24" s="58">
        <f t="shared" si="5"/>
        <v>0</v>
      </c>
    </row>
    <row r="25" spans="1:15" ht="15.75" customHeight="1" x14ac:dyDescent="0.25">
      <c r="A25" s="57">
        <v>21</v>
      </c>
      <c r="B25" s="40" t="s">
        <v>202</v>
      </c>
      <c r="C25" s="59">
        <f>'PLANILHA ORÇAMENTÁRIA'!H145</f>
        <v>0</v>
      </c>
      <c r="D25" s="67">
        <v>0</v>
      </c>
      <c r="E25" s="65">
        <f t="shared" si="0"/>
        <v>0</v>
      </c>
      <c r="F25" s="68">
        <v>0</v>
      </c>
      <c r="G25" s="71">
        <f t="shared" si="1"/>
        <v>0</v>
      </c>
      <c r="H25" s="67">
        <v>0</v>
      </c>
      <c r="I25" s="80">
        <f t="shared" si="2"/>
        <v>0</v>
      </c>
      <c r="J25" s="72">
        <v>0.95</v>
      </c>
      <c r="K25" s="71">
        <f t="shared" si="3"/>
        <v>0</v>
      </c>
      <c r="L25" s="64">
        <v>0.05</v>
      </c>
      <c r="M25" s="83">
        <f t="shared" si="4"/>
        <v>0</v>
      </c>
      <c r="N25" s="72">
        <v>1</v>
      </c>
      <c r="O25" s="58">
        <f t="shared" si="5"/>
        <v>0</v>
      </c>
    </row>
    <row r="26" spans="1:15" ht="20.25" customHeight="1" x14ac:dyDescent="0.25">
      <c r="A26" s="57">
        <v>22</v>
      </c>
      <c r="B26" s="40" t="s">
        <v>203</v>
      </c>
      <c r="C26" s="59">
        <f>'PLANILHA ORÇAMENTÁRIA'!H148</f>
        <v>0</v>
      </c>
      <c r="D26" s="64">
        <v>0.3</v>
      </c>
      <c r="E26" s="65">
        <f t="shared" si="0"/>
        <v>0</v>
      </c>
      <c r="F26" s="72">
        <v>0.25</v>
      </c>
      <c r="G26" s="71">
        <f t="shared" si="1"/>
        <v>0</v>
      </c>
      <c r="H26" s="64">
        <v>0.25</v>
      </c>
      <c r="I26" s="80">
        <f t="shared" si="2"/>
        <v>0</v>
      </c>
      <c r="J26" s="72">
        <v>0.15</v>
      </c>
      <c r="K26" s="71">
        <f t="shared" si="3"/>
        <v>0</v>
      </c>
      <c r="L26" s="64">
        <v>0.05</v>
      </c>
      <c r="M26" s="83">
        <f t="shared" si="4"/>
        <v>0</v>
      </c>
      <c r="N26" s="72">
        <v>1</v>
      </c>
      <c r="O26" s="58">
        <f t="shared" si="5"/>
        <v>0</v>
      </c>
    </row>
    <row r="27" spans="1:15" ht="15.75" customHeight="1" x14ac:dyDescent="0.25">
      <c r="A27" s="57">
        <v>23</v>
      </c>
      <c r="B27" s="40" t="s">
        <v>204</v>
      </c>
      <c r="C27" s="61">
        <f>'PLANILHA ORÇAMENTÁRIA'!H151</f>
        <v>0</v>
      </c>
      <c r="D27" s="75">
        <v>0</v>
      </c>
      <c r="E27" s="76">
        <f t="shared" si="0"/>
        <v>0</v>
      </c>
      <c r="F27" s="77">
        <v>0.5</v>
      </c>
      <c r="G27" s="78">
        <f t="shared" si="1"/>
        <v>0</v>
      </c>
      <c r="H27" s="75">
        <v>0</v>
      </c>
      <c r="I27" s="81">
        <f t="shared" si="2"/>
        <v>0</v>
      </c>
      <c r="J27" s="77">
        <v>0.45</v>
      </c>
      <c r="K27" s="78">
        <f t="shared" si="3"/>
        <v>0</v>
      </c>
      <c r="L27" s="77">
        <v>0.05</v>
      </c>
      <c r="M27" s="84">
        <f t="shared" si="4"/>
        <v>0</v>
      </c>
      <c r="N27" s="77">
        <v>1</v>
      </c>
      <c r="O27" s="79">
        <f t="shared" si="5"/>
        <v>0</v>
      </c>
    </row>
    <row r="28" spans="1:15" ht="15.75" customHeight="1" thickBot="1" x14ac:dyDescent="0.3">
      <c r="A28" s="122" t="s">
        <v>205</v>
      </c>
      <c r="B28" s="123"/>
      <c r="C28" s="85"/>
      <c r="D28" s="86">
        <f>AVERAGE(D5:D27)</f>
        <v>0.18478260869565213</v>
      </c>
      <c r="E28" s="87">
        <f>SUM(E5:E27)</f>
        <v>0</v>
      </c>
      <c r="F28" s="86">
        <f>AVERAGE(F5:F27)</f>
        <v>0.29782608695652174</v>
      </c>
      <c r="G28" s="87">
        <f>SUM(G5:G27)</f>
        <v>0</v>
      </c>
      <c r="H28" s="88">
        <f>AVERAGE(H5:H27)</f>
        <v>0.18695652173913044</v>
      </c>
      <c r="I28" s="89">
        <f>SUM(I5:I27)</f>
        <v>0</v>
      </c>
      <c r="J28" s="88">
        <f>AVERAGE(J5:J27)</f>
        <v>0.2804347826086957</v>
      </c>
      <c r="K28" s="87">
        <f>SUM(K5:K27)</f>
        <v>0</v>
      </c>
      <c r="L28" s="88">
        <f>AVERAGE(L5:L27)</f>
        <v>5.0000000000000017E-2</v>
      </c>
      <c r="M28" s="87">
        <f>SUM(M5:M27)</f>
        <v>0</v>
      </c>
      <c r="N28" s="90">
        <f>SUM(D28,F28,H28,J28,L28)</f>
        <v>1</v>
      </c>
      <c r="O28" s="87">
        <f>SUM(O5:O27)</f>
        <v>0</v>
      </c>
    </row>
    <row r="29" spans="1:15" ht="15.75" customHeight="1" x14ac:dyDescent="0.25"/>
    <row r="30" spans="1:15" ht="15.75" customHeight="1" x14ac:dyDescent="0.25"/>
    <row r="31" spans="1:15" ht="15.75" customHeight="1" x14ac:dyDescent="0.25"/>
    <row r="32" spans="1:1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11">
    <mergeCell ref="A1:O1"/>
    <mergeCell ref="L3:M3"/>
    <mergeCell ref="N3:O3"/>
    <mergeCell ref="A28:B28"/>
    <mergeCell ref="A3:A4"/>
    <mergeCell ref="B3:B4"/>
    <mergeCell ref="C3:C4"/>
    <mergeCell ref="D3:E3"/>
    <mergeCell ref="F3:G3"/>
    <mergeCell ref="H3:I3"/>
    <mergeCell ref="J3:K3"/>
  </mergeCell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CRONOGRAMA FÍSICO-FINANCEIRO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5205755</dc:creator>
  <cp:lastModifiedBy>Flavio Vieira da Silva</cp:lastModifiedBy>
  <dcterms:created xsi:type="dcterms:W3CDTF">2022-03-10T19:04:27Z</dcterms:created>
  <dcterms:modified xsi:type="dcterms:W3CDTF">2023-02-14T19:52:44Z</dcterms:modified>
</cp:coreProperties>
</file>