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2155" windowHeight="13200"/>
  </bookViews>
  <sheets>
    <sheet name="PLANILHA ORÇAMENTÁRIA" sheetId="1" r:id="rId1"/>
    <sheet name="CRONOGRAMA FÍSICO-FINANCEIRO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kCga8pOAqxZBvveIu32hVKH8l5R6xromOIpMrhWOm2Y="/>
    </ext>
  </extLst>
</workbook>
</file>

<file path=xl/calcChain.xml><?xml version="1.0" encoding="utf-8"?>
<calcChain xmlns="http://schemas.openxmlformats.org/spreadsheetml/2006/main">
  <c r="D159" i="1" l="1"/>
  <c r="G161" i="1"/>
  <c r="H161" i="1"/>
  <c r="G162" i="1"/>
  <c r="H162" i="1"/>
  <c r="G163" i="1"/>
  <c r="H163" i="1"/>
  <c r="G164" i="1"/>
  <c r="H164" i="1"/>
  <c r="G165" i="1"/>
  <c r="H165" i="1"/>
  <c r="G166" i="1"/>
  <c r="H166" i="1" s="1"/>
  <c r="G147" i="1"/>
  <c r="H147" i="1"/>
  <c r="G148" i="1"/>
  <c r="H148" i="1"/>
  <c r="G149" i="1"/>
  <c r="H149" i="1" s="1"/>
  <c r="G150" i="1"/>
  <c r="H150" i="1"/>
  <c r="G151" i="1"/>
  <c r="H151" i="1"/>
  <c r="G152" i="1"/>
  <c r="H152" i="1" s="1"/>
  <c r="G153" i="1"/>
  <c r="H153" i="1"/>
  <c r="G154" i="1"/>
  <c r="H154" i="1"/>
  <c r="G155" i="1"/>
  <c r="H155" i="1" s="1"/>
  <c r="G156" i="1"/>
  <c r="H156" i="1"/>
  <c r="G157" i="1"/>
  <c r="H157" i="1"/>
  <c r="G158" i="1"/>
  <c r="H158" i="1" s="1"/>
  <c r="G159" i="1"/>
  <c r="H159" i="1" s="1"/>
  <c r="G160" i="1"/>
  <c r="H160" i="1"/>
  <c r="G146" i="1"/>
  <c r="H146" i="1" s="1"/>
  <c r="G141" i="1" l="1"/>
  <c r="H141" i="1" s="1"/>
  <c r="G140" i="1"/>
  <c r="H140" i="1" s="1"/>
  <c r="L28" i="2" l="1"/>
  <c r="J28" i="2"/>
  <c r="H28" i="2"/>
  <c r="F28" i="2"/>
  <c r="D28" i="2"/>
  <c r="N28" i="2" s="1"/>
  <c r="C27" i="2"/>
  <c r="I27" i="2" s="1"/>
  <c r="C26" i="2"/>
  <c r="M26" i="2" s="1"/>
  <c r="C25" i="2"/>
  <c r="K25" i="2" s="1"/>
  <c r="C24" i="2"/>
  <c r="O24" i="2" s="1"/>
  <c r="C23" i="2"/>
  <c r="K23" i="2" s="1"/>
  <c r="C22" i="2"/>
  <c r="E22" i="2" s="1"/>
  <c r="C21" i="2"/>
  <c r="C20" i="2"/>
  <c r="I20" i="2" s="1"/>
  <c r="C19" i="2"/>
  <c r="O19" i="2" s="1"/>
  <c r="C18" i="2"/>
  <c r="G18" i="2" s="1"/>
  <c r="C17" i="2"/>
  <c r="K17" i="2" s="1"/>
  <c r="C16" i="2"/>
  <c r="C15" i="2"/>
  <c r="O15" i="2" s="1"/>
  <c r="C14" i="2"/>
  <c r="I14" i="2" s="1"/>
  <c r="C13" i="2"/>
  <c r="I13" i="2" s="1"/>
  <c r="C12" i="2"/>
  <c r="C10" i="2"/>
  <c r="E10" i="2" s="1"/>
  <c r="G305" i="1"/>
  <c r="H305" i="1" s="1"/>
  <c r="G304" i="1"/>
  <c r="H304" i="1" s="1"/>
  <c r="G303" i="1"/>
  <c r="H303" i="1" s="1"/>
  <c r="G302" i="1"/>
  <c r="H302" i="1" s="1"/>
  <c r="G299" i="1"/>
  <c r="H299" i="1" s="1"/>
  <c r="G296" i="1"/>
  <c r="H296" i="1" s="1"/>
  <c r="G295" i="1"/>
  <c r="H295" i="1" s="1"/>
  <c r="G294" i="1"/>
  <c r="H294" i="1" s="1"/>
  <c r="G293" i="1"/>
  <c r="H293" i="1" s="1"/>
  <c r="G292" i="1"/>
  <c r="H292" i="1" s="1"/>
  <c r="G291" i="1"/>
  <c r="H291" i="1" s="1"/>
  <c r="G290" i="1"/>
  <c r="H290" i="1" s="1"/>
  <c r="G289" i="1"/>
  <c r="H289" i="1" s="1"/>
  <c r="G288" i="1"/>
  <c r="H288" i="1" s="1"/>
  <c r="G287" i="1"/>
  <c r="H287" i="1" s="1"/>
  <c r="G286" i="1"/>
  <c r="H286" i="1" s="1"/>
  <c r="G285" i="1"/>
  <c r="H285" i="1" s="1"/>
  <c r="G284" i="1"/>
  <c r="H284" i="1" s="1"/>
  <c r="G283" i="1"/>
  <c r="H283" i="1" s="1"/>
  <c r="G282" i="1"/>
  <c r="H282" i="1" s="1"/>
  <c r="G281" i="1"/>
  <c r="H281" i="1" s="1"/>
  <c r="G278" i="1"/>
  <c r="H278" i="1" s="1"/>
  <c r="G277" i="1"/>
  <c r="H277" i="1" s="1"/>
  <c r="G276" i="1"/>
  <c r="H276" i="1" s="1"/>
  <c r="G275" i="1"/>
  <c r="H275" i="1" s="1"/>
  <c r="G274" i="1"/>
  <c r="H274" i="1" s="1"/>
  <c r="G273" i="1"/>
  <c r="H273" i="1" s="1"/>
  <c r="G272" i="1"/>
  <c r="H272" i="1" s="1"/>
  <c r="G271" i="1"/>
  <c r="H271" i="1" s="1"/>
  <c r="G270" i="1"/>
  <c r="H270" i="1" s="1"/>
  <c r="G269" i="1"/>
  <c r="H269" i="1" s="1"/>
  <c r="G268" i="1"/>
  <c r="H268" i="1" s="1"/>
  <c r="G267" i="1"/>
  <c r="H267" i="1" s="1"/>
  <c r="G266" i="1"/>
  <c r="H266" i="1" s="1"/>
  <c r="G265" i="1"/>
  <c r="H265" i="1" s="1"/>
  <c r="G262" i="1"/>
  <c r="H262" i="1" s="1"/>
  <c r="G261" i="1"/>
  <c r="H261" i="1" s="1"/>
  <c r="G258" i="1"/>
  <c r="H258" i="1" s="1"/>
  <c r="G257" i="1"/>
  <c r="H257" i="1" s="1"/>
  <c r="G256" i="1"/>
  <c r="H256" i="1" s="1"/>
  <c r="G255" i="1"/>
  <c r="H255" i="1" s="1"/>
  <c r="G254" i="1"/>
  <c r="H254" i="1" s="1"/>
  <c r="G253" i="1"/>
  <c r="H253" i="1" s="1"/>
  <c r="G252" i="1"/>
  <c r="H252" i="1" s="1"/>
  <c r="G251" i="1"/>
  <c r="H251" i="1" s="1"/>
  <c r="G250" i="1"/>
  <c r="H250" i="1" s="1"/>
  <c r="G247" i="1"/>
  <c r="H247" i="1" s="1"/>
  <c r="G246" i="1"/>
  <c r="H246" i="1" s="1"/>
  <c r="G245" i="1"/>
  <c r="H245" i="1" s="1"/>
  <c r="G244" i="1"/>
  <c r="H244" i="1" s="1"/>
  <c r="G243" i="1"/>
  <c r="H243" i="1" s="1"/>
  <c r="G242" i="1"/>
  <c r="H242" i="1" s="1"/>
  <c r="G241" i="1"/>
  <c r="H241" i="1" s="1"/>
  <c r="G240" i="1"/>
  <c r="H240" i="1" s="1"/>
  <c r="G239" i="1"/>
  <c r="H239" i="1" s="1"/>
  <c r="G238" i="1"/>
  <c r="H238" i="1" s="1"/>
  <c r="G237" i="1"/>
  <c r="H237" i="1" s="1"/>
  <c r="G236" i="1"/>
  <c r="H236" i="1" s="1"/>
  <c r="G235" i="1"/>
  <c r="H235" i="1" s="1"/>
  <c r="G234" i="1"/>
  <c r="H234" i="1" s="1"/>
  <c r="G233" i="1"/>
  <c r="H233" i="1" s="1"/>
  <c r="G232" i="1"/>
  <c r="H232" i="1" s="1"/>
  <c r="G231" i="1"/>
  <c r="H231" i="1" s="1"/>
  <c r="G230" i="1"/>
  <c r="H230" i="1" s="1"/>
  <c r="G229" i="1"/>
  <c r="H229" i="1" s="1"/>
  <c r="G228" i="1"/>
  <c r="H228" i="1" s="1"/>
  <c r="G227" i="1"/>
  <c r="H227" i="1" s="1"/>
  <c r="G226" i="1"/>
  <c r="H226" i="1" s="1"/>
  <c r="G225" i="1"/>
  <c r="H225" i="1" s="1"/>
  <c r="G224" i="1"/>
  <c r="H224" i="1" s="1"/>
  <c r="G223" i="1"/>
  <c r="H223" i="1" s="1"/>
  <c r="G222" i="1"/>
  <c r="H222" i="1" s="1"/>
  <c r="G221" i="1"/>
  <c r="H221" i="1" s="1"/>
  <c r="G220" i="1"/>
  <c r="H220" i="1" s="1"/>
  <c r="G219" i="1"/>
  <c r="H219" i="1" s="1"/>
  <c r="G218" i="1"/>
  <c r="H218" i="1" s="1"/>
  <c r="G217" i="1"/>
  <c r="H217" i="1" s="1"/>
  <c r="G216" i="1"/>
  <c r="H216" i="1" s="1"/>
  <c r="G215" i="1"/>
  <c r="H215" i="1" s="1"/>
  <c r="G214" i="1"/>
  <c r="H214" i="1" s="1"/>
  <c r="G213" i="1"/>
  <c r="H213" i="1" s="1"/>
  <c r="G212" i="1"/>
  <c r="H212" i="1" s="1"/>
  <c r="G211" i="1"/>
  <c r="H211" i="1" s="1"/>
  <c r="G210" i="1"/>
  <c r="H210" i="1" s="1"/>
  <c r="G209" i="1"/>
  <c r="H209" i="1" s="1"/>
  <c r="G208" i="1"/>
  <c r="H208" i="1" s="1"/>
  <c r="G207" i="1"/>
  <c r="H207" i="1" s="1"/>
  <c r="G206" i="1"/>
  <c r="H206" i="1" s="1"/>
  <c r="G205" i="1"/>
  <c r="H205" i="1" s="1"/>
  <c r="G202" i="1"/>
  <c r="H202" i="1" s="1"/>
  <c r="G201" i="1"/>
  <c r="H201" i="1" s="1"/>
  <c r="G200" i="1"/>
  <c r="H200" i="1" s="1"/>
  <c r="G199" i="1"/>
  <c r="H199" i="1" s="1"/>
  <c r="G198" i="1"/>
  <c r="H198" i="1" s="1"/>
  <c r="G197" i="1"/>
  <c r="H197" i="1" s="1"/>
  <c r="G196" i="1"/>
  <c r="H196" i="1" s="1"/>
  <c r="G195" i="1"/>
  <c r="H195" i="1" s="1"/>
  <c r="G194" i="1"/>
  <c r="H194" i="1" s="1"/>
  <c r="G193" i="1"/>
  <c r="H193" i="1" s="1"/>
  <c r="G192" i="1"/>
  <c r="H192" i="1" s="1"/>
  <c r="G191" i="1"/>
  <c r="H191" i="1" s="1"/>
  <c r="G190" i="1"/>
  <c r="H190" i="1" s="1"/>
  <c r="G189" i="1"/>
  <c r="H189" i="1" s="1"/>
  <c r="G188" i="1"/>
  <c r="H188" i="1" s="1"/>
  <c r="G187" i="1"/>
  <c r="H187" i="1" s="1"/>
  <c r="G186" i="1"/>
  <c r="H186" i="1" s="1"/>
  <c r="G185" i="1"/>
  <c r="H185" i="1" s="1"/>
  <c r="G184" i="1"/>
  <c r="H184" i="1" s="1"/>
  <c r="G183" i="1"/>
  <c r="H183" i="1" s="1"/>
  <c r="G182" i="1"/>
  <c r="H182" i="1" s="1"/>
  <c r="G181" i="1"/>
  <c r="H181" i="1" s="1"/>
  <c r="G180" i="1"/>
  <c r="H180" i="1" s="1"/>
  <c r="G179" i="1"/>
  <c r="H179" i="1" s="1"/>
  <c r="G178" i="1"/>
  <c r="H178" i="1" s="1"/>
  <c r="G177" i="1"/>
  <c r="H177" i="1" s="1"/>
  <c r="G176" i="1"/>
  <c r="H176" i="1" s="1"/>
  <c r="G173" i="1"/>
  <c r="H173" i="1" s="1"/>
  <c r="G172" i="1"/>
  <c r="H172" i="1" s="1"/>
  <c r="G171" i="1"/>
  <c r="H171" i="1" s="1"/>
  <c r="G170" i="1"/>
  <c r="H170" i="1" s="1"/>
  <c r="G169" i="1"/>
  <c r="H169" i="1" s="1"/>
  <c r="H168" i="1" s="1"/>
  <c r="H145" i="1" s="1"/>
  <c r="G143" i="1"/>
  <c r="H143" i="1" s="1"/>
  <c r="G142" i="1"/>
  <c r="H142" i="1" s="1"/>
  <c r="G139" i="1"/>
  <c r="H139" i="1" s="1"/>
  <c r="G138" i="1"/>
  <c r="H138" i="1" s="1"/>
  <c r="G137" i="1"/>
  <c r="H137" i="1" s="1"/>
  <c r="G136" i="1"/>
  <c r="H136" i="1" s="1"/>
  <c r="G135" i="1"/>
  <c r="H135" i="1" s="1"/>
  <c r="G134" i="1"/>
  <c r="H134" i="1" s="1"/>
  <c r="G133" i="1"/>
  <c r="H133" i="1" s="1"/>
  <c r="G132" i="1"/>
  <c r="H132" i="1" s="1"/>
  <c r="G131" i="1"/>
  <c r="H131" i="1" s="1"/>
  <c r="G130" i="1"/>
  <c r="H130" i="1" s="1"/>
  <c r="G129" i="1"/>
  <c r="H129" i="1" s="1"/>
  <c r="G128" i="1"/>
  <c r="H128" i="1" s="1"/>
  <c r="G127" i="1"/>
  <c r="H127" i="1" s="1"/>
  <c r="G123" i="1"/>
  <c r="H123" i="1" s="1"/>
  <c r="G122" i="1"/>
  <c r="H122" i="1" s="1"/>
  <c r="G121" i="1"/>
  <c r="H121" i="1" s="1"/>
  <c r="G118" i="1"/>
  <c r="H118" i="1" s="1"/>
  <c r="G117" i="1"/>
  <c r="H117" i="1" s="1"/>
  <c r="G116" i="1"/>
  <c r="H116" i="1" s="1"/>
  <c r="G115" i="1"/>
  <c r="H115" i="1" s="1"/>
  <c r="G112" i="1"/>
  <c r="H112" i="1" s="1"/>
  <c r="G111" i="1"/>
  <c r="H111" i="1" s="1"/>
  <c r="H110" i="1" s="1"/>
  <c r="G108" i="1"/>
  <c r="H108" i="1" s="1"/>
  <c r="G107" i="1"/>
  <c r="H107" i="1" s="1"/>
  <c r="G106" i="1"/>
  <c r="H106" i="1" s="1"/>
  <c r="G105" i="1"/>
  <c r="H105" i="1" s="1"/>
  <c r="G104" i="1"/>
  <c r="H104" i="1" s="1"/>
  <c r="G103" i="1"/>
  <c r="H103" i="1" s="1"/>
  <c r="G102" i="1"/>
  <c r="H102" i="1" s="1"/>
  <c r="G99" i="1"/>
  <c r="H99" i="1" s="1"/>
  <c r="G98" i="1"/>
  <c r="H98" i="1" s="1"/>
  <c r="G97" i="1"/>
  <c r="H97" i="1" s="1"/>
  <c r="G96" i="1"/>
  <c r="H96" i="1" s="1"/>
  <c r="G95" i="1"/>
  <c r="H95" i="1" s="1"/>
  <c r="G94" i="1"/>
  <c r="H94" i="1" s="1"/>
  <c r="G93" i="1"/>
  <c r="H93" i="1" s="1"/>
  <c r="G92" i="1"/>
  <c r="H92" i="1" s="1"/>
  <c r="G89" i="1"/>
  <c r="H89" i="1" s="1"/>
  <c r="G88" i="1"/>
  <c r="H88" i="1" s="1"/>
  <c r="G87" i="1"/>
  <c r="H87" i="1" s="1"/>
  <c r="G86" i="1"/>
  <c r="H86" i="1" s="1"/>
  <c r="G85" i="1"/>
  <c r="H85" i="1" s="1"/>
  <c r="G84" i="1"/>
  <c r="H84" i="1" s="1"/>
  <c r="G81" i="1"/>
  <c r="H81" i="1" s="1"/>
  <c r="G80" i="1"/>
  <c r="H80" i="1" s="1"/>
  <c r="G79" i="1"/>
  <c r="H79" i="1" s="1"/>
  <c r="G78" i="1"/>
  <c r="H78" i="1" s="1"/>
  <c r="G75" i="1"/>
  <c r="H75" i="1" s="1"/>
  <c r="G74" i="1"/>
  <c r="H74" i="1" s="1"/>
  <c r="G73" i="1"/>
  <c r="H73" i="1" s="1"/>
  <c r="G70" i="1"/>
  <c r="H70" i="1" s="1"/>
  <c r="G69" i="1"/>
  <c r="H69" i="1" s="1"/>
  <c r="G68" i="1"/>
  <c r="H68" i="1" s="1"/>
  <c r="G67" i="1"/>
  <c r="H67" i="1" s="1"/>
  <c r="G66" i="1"/>
  <c r="H66" i="1" s="1"/>
  <c r="G65" i="1"/>
  <c r="H65" i="1" s="1"/>
  <c r="G64" i="1"/>
  <c r="H64" i="1" s="1"/>
  <c r="G63" i="1"/>
  <c r="H63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G56" i="1"/>
  <c r="H56" i="1" s="1"/>
  <c r="G55" i="1"/>
  <c r="H55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7" i="1"/>
  <c r="H37" i="1" s="1"/>
  <c r="G36" i="1"/>
  <c r="H36" i="1" s="1"/>
  <c r="G35" i="1"/>
  <c r="H35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H34" i="1" l="1"/>
  <c r="C6" i="2" s="1"/>
  <c r="O6" i="2" s="1"/>
  <c r="H120" i="1"/>
  <c r="H72" i="1"/>
  <c r="C7" i="2" s="1"/>
  <c r="O7" i="2" s="1"/>
  <c r="H101" i="1"/>
  <c r="C11" i="2" s="1"/>
  <c r="G11" i="2" s="1"/>
  <c r="K13" i="2"/>
  <c r="M13" i="2"/>
  <c r="O13" i="2"/>
  <c r="G13" i="2"/>
  <c r="G19" i="2"/>
  <c r="E13" i="2"/>
  <c r="O22" i="2"/>
  <c r="I19" i="2"/>
  <c r="H260" i="1"/>
  <c r="H126" i="1"/>
  <c r="H125" i="1" s="1"/>
  <c r="H26" i="1"/>
  <c r="E25" i="2"/>
  <c r="I25" i="2"/>
  <c r="M14" i="2"/>
  <c r="M25" i="2"/>
  <c r="O25" i="2"/>
  <c r="H175" i="1"/>
  <c r="G20" i="2"/>
  <c r="K20" i="2"/>
  <c r="H83" i="1"/>
  <c r="C9" i="2" s="1"/>
  <c r="O9" i="2" s="1"/>
  <c r="M20" i="2"/>
  <c r="O20" i="2"/>
  <c r="H15" i="1"/>
  <c r="H54" i="1"/>
  <c r="G22" i="2"/>
  <c r="I22" i="2"/>
  <c r="K22" i="2"/>
  <c r="H91" i="1"/>
  <c r="M22" i="2"/>
  <c r="H249" i="1"/>
  <c r="G25" i="2"/>
  <c r="K14" i="2"/>
  <c r="O14" i="2"/>
  <c r="M15" i="2"/>
  <c r="O26" i="2"/>
  <c r="M17" i="2"/>
  <c r="O17" i="2"/>
  <c r="E19" i="2"/>
  <c r="H280" i="1"/>
  <c r="H204" i="1"/>
  <c r="M11" i="2"/>
  <c r="E11" i="2"/>
  <c r="M6" i="2"/>
  <c r="I6" i="2"/>
  <c r="G6" i="2"/>
  <c r="K6" i="2"/>
  <c r="H5" i="1"/>
  <c r="H77" i="1"/>
  <c r="C8" i="2" s="1"/>
  <c r="E23" i="2"/>
  <c r="O16" i="2"/>
  <c r="M16" i="2"/>
  <c r="G23" i="2"/>
  <c r="E16" i="2"/>
  <c r="I23" i="2"/>
  <c r="G16" i="2"/>
  <c r="M23" i="2"/>
  <c r="I16" i="2"/>
  <c r="O23" i="2"/>
  <c r="K16" i="2"/>
  <c r="M24" i="2"/>
  <c r="K24" i="2"/>
  <c r="E24" i="2"/>
  <c r="I24" i="2"/>
  <c r="G24" i="2"/>
  <c r="H39" i="1"/>
  <c r="E18" i="2"/>
  <c r="H301" i="1"/>
  <c r="H298" i="1" s="1"/>
  <c r="O18" i="2"/>
  <c r="M18" i="2"/>
  <c r="G27" i="2"/>
  <c r="O21" i="2"/>
  <c r="M21" i="2"/>
  <c r="K21" i="2"/>
  <c r="I21" i="2"/>
  <c r="G21" i="2"/>
  <c r="E21" i="2"/>
  <c r="O12" i="2"/>
  <c r="M12" i="2"/>
  <c r="K12" i="2"/>
  <c r="I12" i="2"/>
  <c r="G12" i="2"/>
  <c r="E12" i="2"/>
  <c r="O10" i="2"/>
  <c r="M10" i="2"/>
  <c r="K10" i="2"/>
  <c r="I10" i="2"/>
  <c r="H114" i="1"/>
  <c r="I18" i="2"/>
  <c r="K27" i="2"/>
  <c r="G10" i="2"/>
  <c r="K18" i="2"/>
  <c r="E27" i="2"/>
  <c r="M27" i="2"/>
  <c r="O27" i="2"/>
  <c r="E14" i="2"/>
  <c r="H264" i="1"/>
  <c r="G14" i="2"/>
  <c r="E26" i="2"/>
  <c r="E17" i="2"/>
  <c r="G26" i="2"/>
  <c r="G17" i="2"/>
  <c r="I26" i="2"/>
  <c r="I17" i="2"/>
  <c r="K26" i="2"/>
  <c r="K19" i="2"/>
  <c r="E15" i="2"/>
  <c r="M19" i="2"/>
  <c r="G15" i="2"/>
  <c r="I15" i="2"/>
  <c r="K15" i="2"/>
  <c r="E20" i="2"/>
  <c r="E6" i="2" l="1"/>
  <c r="H14" i="1"/>
  <c r="O11" i="2"/>
  <c r="E7" i="2"/>
  <c r="G7" i="2"/>
  <c r="I7" i="2"/>
  <c r="K7" i="2"/>
  <c r="M7" i="2"/>
  <c r="I11" i="2"/>
  <c r="K11" i="2"/>
  <c r="M9" i="2"/>
  <c r="G9" i="2"/>
  <c r="I9" i="2"/>
  <c r="K9" i="2"/>
  <c r="E9" i="2"/>
  <c r="H307" i="1"/>
  <c r="C5" i="2"/>
  <c r="I8" i="2"/>
  <c r="G8" i="2"/>
  <c r="E8" i="2"/>
  <c r="O8" i="2"/>
  <c r="M8" i="2"/>
  <c r="K8" i="2"/>
  <c r="O5" i="2" l="1"/>
  <c r="O28" i="2" s="1"/>
  <c r="G5" i="2"/>
  <c r="G28" i="2" s="1"/>
  <c r="M5" i="2"/>
  <c r="M28" i="2" s="1"/>
  <c r="K5" i="2"/>
  <c r="K28" i="2" s="1"/>
  <c r="I5" i="2"/>
  <c r="I28" i="2" s="1"/>
  <c r="E5" i="2"/>
  <c r="E28" i="2" s="1"/>
  <c r="H308" i="1"/>
  <c r="H309" i="1" s="1"/>
</calcChain>
</file>

<file path=xl/sharedStrings.xml><?xml version="1.0" encoding="utf-8"?>
<sst xmlns="http://schemas.openxmlformats.org/spreadsheetml/2006/main" count="828" uniqueCount="582">
  <si>
    <t>USP - ESCOLA POLITÉCNICA REFORMA E READEQUAÇÃO DE UNIDADE LABORATÓRIO (DEPTO. DE ENGENHARIA METALÚRGICA E DE MATERIAIS) - PLANILHA ORÇAMENTÁRIA</t>
  </si>
  <si>
    <t>BDI</t>
  </si>
  <si>
    <r>
      <rPr>
        <b/>
        <sz val="6"/>
        <color rgb="FFFFFFFF"/>
        <rFont val="Calibri"/>
      </rPr>
      <t>COD</t>
    </r>
  </si>
  <si>
    <r>
      <rPr>
        <b/>
        <sz val="6"/>
        <color rgb="FFFFFFFF"/>
        <rFont val="Calibri"/>
      </rPr>
      <t>DESCRIÇÃO</t>
    </r>
  </si>
  <si>
    <t>UN</t>
  </si>
  <si>
    <r>
      <rPr>
        <b/>
        <sz val="6"/>
        <color rgb="FFFFFFFF"/>
        <rFont val="Calibri"/>
      </rPr>
      <t>QTD</t>
    </r>
  </si>
  <si>
    <r>
      <rPr>
        <b/>
        <sz val="6"/>
        <color rgb="FFFFFFFF"/>
        <rFont val="Calibri"/>
      </rPr>
      <t>MATERIAL</t>
    </r>
  </si>
  <si>
    <r>
      <rPr>
        <b/>
        <sz val="6"/>
        <color rgb="FFFFFFFF"/>
        <rFont val="Calibri"/>
      </rPr>
      <t>MDO</t>
    </r>
  </si>
  <si>
    <r>
      <rPr>
        <b/>
        <sz val="6"/>
        <color rgb="FFFFFFFF"/>
        <rFont val="Calibri"/>
      </rPr>
      <t>PREÇO UNIT</t>
    </r>
  </si>
  <si>
    <r>
      <rPr>
        <b/>
        <sz val="6"/>
        <color rgb="FFFFFFFF"/>
        <rFont val="Calibri"/>
      </rPr>
      <t>TOTAL</t>
    </r>
  </si>
  <si>
    <t>SERVIÇOS INICIAIS</t>
  </si>
  <si>
    <t>1.1</t>
  </si>
  <si>
    <t>ART DE OBRA</t>
  </si>
  <si>
    <t>un</t>
  </si>
  <si>
    <t>1.2</t>
  </si>
  <si>
    <t>SEGURO DE OBRA</t>
  </si>
  <si>
    <t>vb</t>
  </si>
  <si>
    <t>1.3</t>
  </si>
  <si>
    <t>TAPUMES EM CHAPA DE MADEIRA INCLUINDO PORTÃO DE ACESSO E FECHAMENTO PARA ESCRITÓRIO</t>
  </si>
  <si>
    <t>m²</t>
  </si>
  <si>
    <t>1.4</t>
  </si>
  <si>
    <t>LIGAÇÃO PROVISÓRIA DE ÁGUA</t>
  </si>
  <si>
    <t>1.5</t>
  </si>
  <si>
    <t>LIGAÇÃO PROVISÓRIA DE ESGOTO</t>
  </si>
  <si>
    <t>1.6</t>
  </si>
  <si>
    <t>LIGAÇÃO PROVISÓRIA DE ENERGIA</t>
  </si>
  <si>
    <t>1.7</t>
  </si>
  <si>
    <t>MÓVEIS E EQUIPAMENTOS DE ESCRITÓRIO</t>
  </si>
  <si>
    <t>SERVIÇOS GERAIS</t>
  </si>
  <si>
    <t>2.1</t>
  </si>
  <si>
    <t>CONSUMO NO CANTEIRO</t>
  </si>
  <si>
    <t>2.1.1</t>
  </si>
  <si>
    <t>EQUIPAMENTO CONTRA INCÊNDIO</t>
  </si>
  <si>
    <t>2.1.2</t>
  </si>
  <si>
    <t>CONSUMO MATERIAL ESCRITÓRIO E LIMPEZA</t>
  </si>
  <si>
    <t>2.1.3</t>
  </si>
  <si>
    <t>CONSUMO DE REFEIÇÕES</t>
  </si>
  <si>
    <t>mês</t>
  </si>
  <si>
    <t>2.1.4</t>
  </si>
  <si>
    <t>VALE TRANSPORTE</t>
  </si>
  <si>
    <t>2.1.5</t>
  </si>
  <si>
    <t>BEBEDOUROS</t>
  </si>
  <si>
    <t>2.1.6</t>
  </si>
  <si>
    <t>CONSUMO DE ÁGUA E ESGOTO</t>
  </si>
  <si>
    <t>2.1.7</t>
  </si>
  <si>
    <t>CONSUMO DE ENERGIA ELÉTRICA</t>
  </si>
  <si>
    <t>2.1.8</t>
  </si>
  <si>
    <t>CONSUMO DE INTERNET E CELULAR</t>
  </si>
  <si>
    <t>2.1.9</t>
  </si>
  <si>
    <t>PLACA DE OBRA</t>
  </si>
  <si>
    <t>2.2.</t>
  </si>
  <si>
    <t>EQUIPAMENTOS, FERRAMENTAS E SINALIZAÇÃO</t>
  </si>
  <si>
    <t>2.2.1</t>
  </si>
  <si>
    <t>EQUIP. E FERRAMENTAS DE PRODUÇÃO</t>
  </si>
  <si>
    <t>2.2.2</t>
  </si>
  <si>
    <t>FERRAMENTAS E EQUIPAMENTOS DE PROTEÇÃO INDIVIDUAL</t>
  </si>
  <si>
    <t>2.2.3</t>
  </si>
  <si>
    <t>FERRAMENTAS E EQUIPAMENTOS DE PROTEÇÃO COLETIVA</t>
  </si>
  <si>
    <t>2.2.4</t>
  </si>
  <si>
    <t>SINALIZAÇÃO DENTRO DO CANTEIRO</t>
  </si>
  <si>
    <t>2.2.5</t>
  </si>
  <si>
    <t>ANDAIMES</t>
  </si>
  <si>
    <t>2.2.6</t>
  </si>
  <si>
    <t>TRANSPORTE INTERNO E LIMPEZA PERMANENTE</t>
  </si>
  <si>
    <t>EQUIPE ADMINISTRATIVA</t>
  </si>
  <si>
    <t>3.1.</t>
  </si>
  <si>
    <t>ENGENHEIRO DE PRODUÇÃO</t>
  </si>
  <si>
    <t>3.2</t>
  </si>
  <si>
    <t>MESTRE DE OBRAS</t>
  </si>
  <si>
    <t>3.3.</t>
  </si>
  <si>
    <t>SERVENTE/ALMOXARIFE</t>
  </si>
  <si>
    <t>DEMOLIÇÕES</t>
  </si>
  <si>
    <t>4.1.</t>
  </si>
  <si>
    <t>REMOÇÃO E DESCARTE DE AR CONDICIONADO (JUNÇÃO)</t>
  </si>
  <si>
    <t>4.2.</t>
  </si>
  <si>
    <t>BANCADA EM MADEIRA (JUNÇÃO)</t>
  </si>
  <si>
    <r>
      <rPr>
        <sz val="6"/>
        <color theme="1"/>
        <rFont val="Calibri"/>
      </rPr>
      <t>m²</t>
    </r>
  </si>
  <si>
    <t>4.3.</t>
  </si>
  <si>
    <t>ARMÁRIO DE AÇO (JUNÇÃO)</t>
  </si>
  <si>
    <t>4.4.</t>
  </si>
  <si>
    <t>ARMÁRIO DE MADEIRA COM FORMÍCA (JUNÇÃO)</t>
  </si>
  <si>
    <t>4.5</t>
  </si>
  <si>
    <t>REMOÇÃO DE BANCADA DE EQUIPAMENTOS (JUNÇÃO)</t>
  </si>
  <si>
    <t>4.6</t>
  </si>
  <si>
    <t>REMOÇÃO DE FORRO (JUNÇÃO)</t>
  </si>
  <si>
    <t>4.7</t>
  </si>
  <si>
    <t>DEMOLIÇÃO DE DIVISÓRIA/DRY WALL</t>
  </si>
  <si>
    <t>4.8</t>
  </si>
  <si>
    <t>DEMOLIÇÃO DE MEZANINO METÁLICO</t>
  </si>
  <si>
    <r>
      <rPr>
        <sz val="6"/>
        <color theme="1"/>
        <rFont val="Calibri"/>
      </rPr>
      <t>m²</t>
    </r>
  </si>
  <si>
    <t>4.9</t>
  </si>
  <si>
    <t>DEMOLIÇÃO DE GUARDA CORPO METÁLICO</t>
  </si>
  <si>
    <t>4.10</t>
  </si>
  <si>
    <t>DEMOLIÇÃO DE ESCADA METÁLICA</t>
  </si>
  <si>
    <t>4.11</t>
  </si>
  <si>
    <t>READEQUAÇÃO E MANUTENÇÃO DO PISO</t>
  </si>
  <si>
    <r>
      <rPr>
        <sz val="6"/>
        <color theme="1"/>
        <rFont val="Calibri"/>
      </rPr>
      <t>m²</t>
    </r>
  </si>
  <si>
    <t>4.12</t>
  </si>
  <si>
    <t>DEMOLIÇÃO COMPLETA DAS INSTALAÇÕES ELÉTRICAS</t>
  </si>
  <si>
    <r>
      <rPr>
        <sz val="6"/>
        <color theme="1"/>
        <rFont val="Calibri"/>
      </rPr>
      <t>m²</t>
    </r>
  </si>
  <si>
    <t>4.13</t>
  </si>
  <si>
    <t>DEMOLIÇÃO COMPLETA DAS INSTALAÇÕES DE GASES E HIDRÁULICA</t>
  </si>
  <si>
    <r>
      <rPr>
        <sz val="6"/>
        <color theme="1"/>
        <rFont val="Calibri"/>
      </rPr>
      <t>m²</t>
    </r>
  </si>
  <si>
    <t>ESTRUTURA METÁLICA E COBERTURA</t>
  </si>
  <si>
    <t>5.1</t>
  </si>
  <si>
    <t>PERFIL I W 200x19,3</t>
  </si>
  <si>
    <t>ml</t>
  </si>
  <si>
    <t>5.2</t>
  </si>
  <si>
    <t>PERFIL I W 200x26,6</t>
  </si>
  <si>
    <t>5.3</t>
  </si>
  <si>
    <t>PERFIL "U" 100X50X3,00</t>
  </si>
  <si>
    <t>5.4</t>
  </si>
  <si>
    <t>TUBO 120x120x4,75</t>
  </si>
  <si>
    <t>5.5</t>
  </si>
  <si>
    <t>CHAPA 250X250X10m</t>
  </si>
  <si>
    <t>5.6</t>
  </si>
  <si>
    <t>BARRA LISA Ø 10mm - 0,60m</t>
  </si>
  <si>
    <t>5.7</t>
  </si>
  <si>
    <t>CHUMBADORES QUÍMICOS Ø 10mm</t>
  </si>
  <si>
    <t>5.8</t>
  </si>
  <si>
    <t>PERFIL "U" 200X50X4,75</t>
  </si>
  <si>
    <t>5.9</t>
  </si>
  <si>
    <t>CHAPA DOBRADA 3/16" (DEGRAU)</t>
  </si>
  <si>
    <t>5.10</t>
  </si>
  <si>
    <t>CHAPA 200X100X10m</t>
  </si>
  <si>
    <t>5.11</t>
  </si>
  <si>
    <t>PERFIL I W 150x18</t>
  </si>
  <si>
    <t>5.12</t>
  </si>
  <si>
    <t>PERFIL "U" 127X50X3,00</t>
  </si>
  <si>
    <t>5.13</t>
  </si>
  <si>
    <t>TELHA METÁLICA 2800x100</t>
  </si>
  <si>
    <t>5.14</t>
  </si>
  <si>
    <t>TELHA METÁLICA 5600x100</t>
  </si>
  <si>
    <t>5.15</t>
  </si>
  <si>
    <t>TELHA METÁLICA 4340x100</t>
  </si>
  <si>
    <t>5.16</t>
  </si>
  <si>
    <t>MÃO DE OBRA ESPECIALIZADA</t>
  </si>
  <si>
    <t>PISO</t>
  </si>
  <si>
    <t>6.1</t>
  </si>
  <si>
    <t>PISO ELEVADO (JUNÇÃO)</t>
  </si>
  <si>
    <r>
      <rPr>
        <sz val="6"/>
        <color theme="1"/>
        <rFont val="Calibri"/>
      </rPr>
      <t>m²</t>
    </r>
  </si>
  <si>
    <t>6.2</t>
  </si>
  <si>
    <t>PISO PAINEL WALL (MEZANINO)</t>
  </si>
  <si>
    <t>6.3</t>
  </si>
  <si>
    <t>BASE DE ALVENARIA ALINHADO COM PISO ELEVADO (JUNÇÃO)</t>
  </si>
  <si>
    <t>FECHAMENTOS</t>
  </si>
  <si>
    <t>7.1</t>
  </si>
  <si>
    <t>PAREDE DE GESSO ACARTONADO ST RECHEADO COM LÃ DE VIDRO OU LÃ DE ROCHA</t>
  </si>
  <si>
    <r>
      <rPr>
        <sz val="6"/>
        <color theme="1"/>
        <rFont val="Calibri"/>
      </rPr>
      <t>m²</t>
    </r>
  </si>
  <si>
    <t>7.2</t>
  </si>
  <si>
    <t>PAREDE DE GESSO ACARTONADO RU RECHEADO COM LÃ DE VIDRO OU LÃ DE ROCHA</t>
  </si>
  <si>
    <r>
      <rPr>
        <sz val="6"/>
        <color theme="1"/>
        <rFont val="Calibri"/>
      </rPr>
      <t>m²</t>
    </r>
  </si>
  <si>
    <t>7.3</t>
  </si>
  <si>
    <t>REFORÇO PARA DRYWALL</t>
  </si>
  <si>
    <t>7.4</t>
  </si>
  <si>
    <t>PELÍCULA PROTETORA (CORTINA DE SOLDA) EM TIRAS DE 20cm X 2,00m REF.: CARBOGRAFITE</t>
  </si>
  <si>
    <t>CAIXILHARIA DE ALUMINIO E VIDROS</t>
  </si>
  <si>
    <t>8.1</t>
  </si>
  <si>
    <t>JANELA DE VIDRO FIXO 3,24x X 1,25m COM PELÍCULA PROTETORA CONTRA SOLDA, CAIXILHARIA EM ALUMÍNIO BRANCO FOSCO</t>
  </si>
  <si>
    <t>8.2</t>
  </si>
  <si>
    <t>CONJUNTO DE 6 JANELAS BASCULANTES 5,02m X 0,30m COM PELÍCULA PROTETORA CONTRA SOLDA, CAIXILHARIA EM ALUMÍNIO BRANCO FOSCO</t>
  </si>
  <si>
    <t>8.3</t>
  </si>
  <si>
    <t>JANELA DE CORRER 2,54m X 1,25m, CAIXILHARIA EM ALUMÍNIO BRANCO FOSCO</t>
  </si>
  <si>
    <t>8.4</t>
  </si>
  <si>
    <t>JANELA DE CORRER 2,61m X 1,25m, CAIXILHARIA DE ALUMÍNIO BRANCO FOSCO</t>
  </si>
  <si>
    <t>8.5</t>
  </si>
  <si>
    <t>FOLHA DE VIDRO FIXA 2,60m X 0,30m (SALA GERAL - SALA DE REUNIÃO)</t>
  </si>
  <si>
    <t>8.6</t>
  </si>
  <si>
    <t>MANUTENÇÃO (TROCA DE BORRACHA E AJUSTE DE MAÇANETAS) DE CAIXILHOS EXISTENTES</t>
  </si>
  <si>
    <t>ESQUADRIAS</t>
  </si>
  <si>
    <t>9.1</t>
  </si>
  <si>
    <t>PORTA DE DE GIRO COM SEGURANÇA PATRIMONIAL E ABERTURA DUPLA, 1,20m (SOLDAGEM)</t>
  </si>
  <si>
    <t>9.2</t>
  </si>
  <si>
    <t>PORTA DE MADEIRA, TIPO DE CORRER EMBUTIDA, COMPLETA, VÃO LIVRE MÍNIMO DE 1,10m (SALA DE CONTROLE)</t>
  </si>
  <si>
    <t>9.3</t>
  </si>
  <si>
    <t>PORTA CAMARÃO, COMPLETA, 1,10m (ÁREA TÉCNICA)</t>
  </si>
  <si>
    <t>9.4</t>
  </si>
  <si>
    <t>REFORÇO PARA PORTA CAMARÃO SOB CAIXILHO</t>
  </si>
  <si>
    <t>9.5</t>
  </si>
  <si>
    <t>PORTA DE MADEIRA LISA, TIPO DE GIRAR, COMPLETA, VÃO LIVRE 80cm (COPA)</t>
  </si>
  <si>
    <t>9.6</t>
  </si>
  <si>
    <t>PORTA DE MADEIRA COM ABERTURA EM VIDRO, TIPO DE CORRER EMBUTIDA, COMPLETA, VÃO LIVRE MÍNIMO DE 80cm</t>
  </si>
  <si>
    <t>9.7</t>
  </si>
  <si>
    <t>PORTA DE MADEIRA LISA, TIPO DE CORRER, COMPLETA, VÃO LIVRE 80cm (JUNÇÃO)</t>
  </si>
  <si>
    <t>9.8</t>
  </si>
  <si>
    <t>MANUTENÇÃO PORTA DUPLA DE GIRO EXISTENTE (JUNÇÃO)</t>
  </si>
  <si>
    <t>IMPERMEABILIZAÇÃO E TRATAMENTOS</t>
  </si>
  <si>
    <t>10.1</t>
  </si>
  <si>
    <t>PREPARO DE SUPERFÍCIE (PISO JUNÇÃO)</t>
  </si>
  <si>
    <t>10.2</t>
  </si>
  <si>
    <t>PROTEÇÃO MECANICA (PISO JUNÇÃO)</t>
  </si>
  <si>
    <t>10.3</t>
  </si>
  <si>
    <t>IMPERMEABILIZAÇÃO DE SUPERFÍCIE COM ARGAMASSA POLIMÉRICA (PISO JUNÇÃO)</t>
  </si>
  <si>
    <t>10.4</t>
  </si>
  <si>
    <t>ESCARIFICAÇÃO DE PAREDE LATERAL DO LABORATÓRIO</t>
  </si>
  <si>
    <t>10.5</t>
  </si>
  <si>
    <t>CHAPISCO</t>
  </si>
  <si>
    <t>10.6</t>
  </si>
  <si>
    <t xml:space="preserve"> MASSA ÚNICA</t>
  </si>
  <si>
    <t>10.7</t>
  </si>
  <si>
    <t>IMPERMEABILIZAÇÃO COM ARGAMASSA POLIMÉRICA FLEXÍVEL</t>
  </si>
  <si>
    <t>FORRO</t>
  </si>
  <si>
    <t>11.1</t>
  </si>
  <si>
    <t>FORRO MODULAR DE FIBRA MINERAL EM PLACAS DE 60X60cm NA COR BRANCA (REVESTIMENTO ACÚSTICO A DEFINIR)</t>
  </si>
  <si>
    <t>11.2</t>
  </si>
  <si>
    <t xml:space="preserve">ALÇAPÃO </t>
  </si>
  <si>
    <t xml:space="preserve"> </t>
  </si>
  <si>
    <t>REVESTIMENTO DE PISOS</t>
  </si>
  <si>
    <t>12.1</t>
  </si>
  <si>
    <t>PISO VINILICO AUTOCOLANTE 3mm COM TEXTURA MADEIRADA OU CIMENTÍCIA PARA ALTO FLUXO 60cm X 60cm OU SIMILAR</t>
  </si>
  <si>
    <t>12.2</t>
  </si>
  <si>
    <t xml:space="preserve">RASPAGEM E POLIMENTO PISO EM GRANILITE EXISTENTE </t>
  </si>
  <si>
    <t>12.3</t>
  </si>
  <si>
    <t>RODAPÉ EM POLIETILENO H=5cm, BRANCO, LISO, PINTURA DE FÁBRICA</t>
  </si>
  <si>
    <t>12.4</t>
  </si>
  <si>
    <t>SOLEIRA EM GRANITO PRETO SÃO GABRIEL POLIDO</t>
  </si>
  <si>
    <t>PINTURA</t>
  </si>
  <si>
    <t>13.1</t>
  </si>
  <si>
    <t>PINTURA EM TINTA ACRÍLICA FOSCA NA COR OFFWHITE</t>
  </si>
  <si>
    <t>13.2</t>
  </si>
  <si>
    <t>PINTURA EM TINTA ACRÍLICA FOSCA PARA ÁREAS EXTERNAS NA COR OFFWHITE</t>
  </si>
  <si>
    <t>13.3</t>
  </si>
  <si>
    <t>PINTURA ESMALTE TUBULAÇÕES APARENTES</t>
  </si>
  <si>
    <t>INSTALAÇÕES ELÉTRICAS</t>
  </si>
  <si>
    <t>14.1</t>
  </si>
  <si>
    <t>14.1.1</t>
  </si>
  <si>
    <t>PONTO DE ILUMINAÇÃO PAREDE</t>
  </si>
  <si>
    <t>pto</t>
  </si>
  <si>
    <t>14.1.2</t>
  </si>
  <si>
    <t xml:space="preserve">PONTO DE ILUMINAÇÃO NO TETO </t>
  </si>
  <si>
    <t>14.1.3</t>
  </si>
  <si>
    <t xml:space="preserve">INTERRUPTOR SIMPLES </t>
  </si>
  <si>
    <t>14.1.4</t>
  </si>
  <si>
    <t xml:space="preserve">INTERRUPTOR PARALELO </t>
  </si>
  <si>
    <t>14.1.5</t>
  </si>
  <si>
    <t>TOMADA 127V BAIXA</t>
  </si>
  <si>
    <t>14.1.6</t>
  </si>
  <si>
    <t>PONTOS DE ENERGIA 127V MÉDIA</t>
  </si>
  <si>
    <t>14.1.7</t>
  </si>
  <si>
    <t>TOMADA 220V MÉDIA</t>
  </si>
  <si>
    <t>14.1.8</t>
  </si>
  <si>
    <t>TOMADA 230V MÉDIA</t>
  </si>
  <si>
    <t>14.1.9</t>
  </si>
  <si>
    <t>TOMADA 380V MÉDIA</t>
  </si>
  <si>
    <t>14.1.10</t>
  </si>
  <si>
    <t>TOMADA 400V MÉDIA</t>
  </si>
  <si>
    <t>14.1.11</t>
  </si>
  <si>
    <t>TOMADA 440V MÉDIA</t>
  </si>
  <si>
    <t>14.1.12</t>
  </si>
  <si>
    <t>TOMADA 480V MÉDIA</t>
  </si>
  <si>
    <t>14.1.14</t>
  </si>
  <si>
    <t>14.1.15</t>
  </si>
  <si>
    <t>NOVOS QUADROS/ADEQUAÇÃO DOS EXISTENTES</t>
  </si>
  <si>
    <t>14.1.16</t>
  </si>
  <si>
    <t>APOIO CIVIL - ELÉTRICA</t>
  </si>
  <si>
    <t>14.2</t>
  </si>
  <si>
    <t>ILUMINAÇÃO</t>
  </si>
  <si>
    <t>14.2.1</t>
  </si>
  <si>
    <t>LUMINÁRIAS NAS PAREDES - ARANDELA DO TIPO TARTARUGA COM LÂMPADA LED 4000K</t>
  </si>
  <si>
    <t>14.2.2</t>
  </si>
  <si>
    <t>LUMINÁRIAS DE SOBREPOR NO FORRO OU TETO - LUMINÁRIA TUBULAR LED SLIM 1,2m BRANCO FRIO 120cm 40W 4000K</t>
  </si>
  <si>
    <t>14.2.3</t>
  </si>
  <si>
    <t>CANALETA PERFIL DE LED 4000K COM FIXAÇÃO NO FORRO OU LAJE</t>
  </si>
  <si>
    <t>m</t>
  </si>
  <si>
    <t>14.2.4</t>
  </si>
  <si>
    <t>FITA LED 4000K EMBUTIDA NA MARCENARIA</t>
  </si>
  <si>
    <t>14.2.5</t>
  </si>
  <si>
    <t>ELETROCALHAS</t>
  </si>
  <si>
    <t>INSTALAÇÕES HIDRÁULICAS</t>
  </si>
  <si>
    <t>15.1</t>
  </si>
  <si>
    <t>TUBO PVC SOLDAVÉL BRANCO ESGOTO JS PREDIAL DN 40MM, INCLUSIVE</t>
  </si>
  <si>
    <t>15.2</t>
  </si>
  <si>
    <t>TUBO PVC SOLDAVÉL BRANCO ESGOTO PREDIAL DN 50MM, INCLUSIVE CON</t>
  </si>
  <si>
    <t>15.3</t>
  </si>
  <si>
    <t>CAIXA SIFONADA PVC SOLDAVÉL BRANCO 150X150X50MM COM GRELHA RED</t>
  </si>
  <si>
    <t>pc</t>
  </si>
  <si>
    <t>15.4</t>
  </si>
  <si>
    <t>CAP PVC SOLDAVÉL BRANCO ESGOTO 50MM (TAMPÃO) FORNECIMENTO E</t>
  </si>
  <si>
    <t>15.5</t>
  </si>
  <si>
    <t>JOELHO PVC SOLDAVÉL BRANCO 45 ESGOTO 40MM FORNECIMENTO E IN</t>
  </si>
  <si>
    <t>15.6</t>
  </si>
  <si>
    <t>JOELHO PVC SOLDAVÉL BRANCO 45 ESGOTO 50MM FORNECIMENTO E IN</t>
  </si>
  <si>
    <t>15.7</t>
  </si>
  <si>
    <t>JOELHO PVC SOLDAVÉL BRANCO 90 ESGOTO 40MM FORNECIMENTO E IN</t>
  </si>
  <si>
    <t>15.8</t>
  </si>
  <si>
    <t>JOELHO PVC SOLDAVÉL BRANCO 90 ESGOTO 50MM FORNECIMENTO E IN</t>
  </si>
  <si>
    <t>15.9</t>
  </si>
  <si>
    <t>LUVA PVC SOLDAVÉL BRANCO ESGOTO 50MM FORNECIMENTO E INSTALAC</t>
  </si>
  <si>
    <t>15.10</t>
  </si>
  <si>
    <t>REDUÇÃO PVC SOLDAVÉL BRANCO 50MMx40MM</t>
  </si>
  <si>
    <t>15.11</t>
  </si>
  <si>
    <t>TÊ PVC SOLDAVÉL BRANCO 90 SECUNDARIO 40MM</t>
  </si>
  <si>
    <t>15.12</t>
  </si>
  <si>
    <t>TÊ PVC SOLDAVÉL BRANCO DE REDUÇÃO 50MMx40MM</t>
  </si>
  <si>
    <t>15.13</t>
  </si>
  <si>
    <t>TE PVC SOLDAVÉL BRANCO SANITARIO 50X50MM, COM ANEIS FORNECIMENTO</t>
  </si>
  <si>
    <t>15.14</t>
  </si>
  <si>
    <t>TUBO PVC SOLDAVEL MARROM (NBR 5648/PE CP19) 20</t>
  </si>
  <si>
    <t>15.15</t>
  </si>
  <si>
    <t>TUBO 25MM PVC SOLDAVEL MARROM (NBR 5648/PE CP19)</t>
  </si>
  <si>
    <t>15.16</t>
  </si>
  <si>
    <t>PVC SOLDÁVEL MARROM SACHA DE REDAÇÃS LORCA 40MMX20MM</t>
  </si>
  <si>
    <t>15.17</t>
  </si>
  <si>
    <t>JOELHO PVC SOLDÁVEL MARROM SOLDAVEL 45 AGUA FRIA 20MM - FORNE</t>
  </si>
  <si>
    <t>15.18</t>
  </si>
  <si>
    <t>JOELHO PVC SOLDÁVEL MARROM 90 AGUA FRIA 20MM - FORNE</t>
  </si>
  <si>
    <t>15.19</t>
  </si>
  <si>
    <t>TE DE AVE PVC SOLDÁVEL MARROM AQUA FRIAN 20MM FORNECIMEN</t>
  </si>
  <si>
    <t>15.20</t>
  </si>
  <si>
    <t>JOELHO PVC SOLDÁVEL MARROM 45 25MM</t>
  </si>
  <si>
    <t>15.21</t>
  </si>
  <si>
    <t>JOELHO PVC SOLDÁVEL MARROM 90 25MM</t>
  </si>
  <si>
    <t>15.22</t>
  </si>
  <si>
    <t>JOELHO PVC SOLDÁVEL MARROM 90 COM BUCHA DE LATÃO, 25MMX1/2"</t>
  </si>
  <si>
    <t>15.23</t>
  </si>
  <si>
    <t>LUVA DE CORRER PVC SOLDÁVEL MARROM, 25MM</t>
  </si>
  <si>
    <t>15.24</t>
  </si>
  <si>
    <t>TE PVC SOLDÁVEL MARROM 25MM</t>
  </si>
  <si>
    <t>15.25</t>
  </si>
  <si>
    <t>TE PVC SOLDÁVEL MARROM COM BUCHA DE LATÃO NA BOLSA CENTRAL, 25MMX1/2"</t>
  </si>
  <si>
    <t>15.26</t>
  </si>
  <si>
    <t>REGISTRO DE GAVETA BOMIR, 3/4"</t>
  </si>
  <si>
    <t>15.27</t>
  </si>
  <si>
    <t>APOIO CIVIL - HIDRÁULICA</t>
  </si>
  <si>
    <t>INSTALAÇÃO DE REDE DE GASES INDUSTRIAIS</t>
  </si>
  <si>
    <t>16.1</t>
  </si>
  <si>
    <t>CHICOTE PARA NITROGÊNIO</t>
  </si>
  <si>
    <t>16.2</t>
  </si>
  <si>
    <t>BLOCO INDUSTRIAL R-102</t>
  </si>
  <si>
    <t>16.3</t>
  </si>
  <si>
    <t>REGULADOR PRESSÃO PGR-108</t>
  </si>
  <si>
    <t>16.4</t>
  </si>
  <si>
    <t>TE FÊMEA ROSCADO LATÃO DIÂM. 1/2" NPT REF: 101B08</t>
  </si>
  <si>
    <t>16.5</t>
  </si>
  <si>
    <t>VÁLVULA SEG. BRONZE; DIÂM. 1/2" NPT-M x 3/4" NPT-F</t>
  </si>
  <si>
    <t>16.6</t>
  </si>
  <si>
    <t>VÁLVULA ESFERA MONOBLOCO Ø1/2" NPT-F - ESFERA LATÃO;</t>
  </si>
  <si>
    <t>16.7</t>
  </si>
  <si>
    <t>NIPLE DUPLO SEXTAVADO LATÃO Ø1/2" NPT REF: 122B0808</t>
  </si>
  <si>
    <t>16.8</t>
  </si>
  <si>
    <t>CORRENTE AÇO CARBONO SAE 1010 DIÂM. 3/16" PASSO 1"</t>
  </si>
  <si>
    <t>16.9</t>
  </si>
  <si>
    <t>UNIÃO BRONZE ENCAIXE DIÂM. 22mm</t>
  </si>
  <si>
    <t>16.10</t>
  </si>
  <si>
    <t>CONECTOR MACHO BRONZE 22mm X 3/4" NPT</t>
  </si>
  <si>
    <t>16.11</t>
  </si>
  <si>
    <t>TUBO COBRE B-75 CLASSE A DIÂM. 22mm</t>
  </si>
  <si>
    <t>16.12</t>
  </si>
  <si>
    <t>COTOVELO COBRE ENCAIXE DIÂM. 22mm</t>
  </si>
  <si>
    <t>16.13</t>
  </si>
  <si>
    <t>PLACA ADVERTÊNCIA E SEGURANÇA DO PRODUTO - N2</t>
  </si>
  <si>
    <t>16.14</t>
  </si>
  <si>
    <t>PLACA DE IDENTIFICAÇÃO DE CENTRAL DE CILINDROS - HÉLIO</t>
  </si>
  <si>
    <t>16.15</t>
  </si>
  <si>
    <t>SUPORTE P/ CAPACETE DE CILINDRO CONTRUÍDO EM AÇO CARBONO PINTADO C/ TINTA A BASE DE EPÓXI POR PROCESSO A PÓ, COR CINZA</t>
  </si>
  <si>
    <t>16.16</t>
  </si>
  <si>
    <t>SUPORTE P/ CILINDRO CONTRUÍDO EM AÇO CARBONO PINTADO COM TINTA A BASE DE EPÓXI POR PROCESSO A PÓ, COR CINZA CLARO</t>
  </si>
  <si>
    <t>16.17</t>
  </si>
  <si>
    <t>CONEXÃO DE CILINDRO - HÉLIO</t>
  </si>
  <si>
    <t>16.18</t>
  </si>
  <si>
    <t>CHICOTE INOX ESPIRALADO DIAM. 1/8" x 1/32" CONEXÃO 1/4" FxM</t>
  </si>
  <si>
    <t>16.19</t>
  </si>
  <si>
    <t>CENTRAL DE CILINDROS 1+0 COM REGULADOR CONCOA EM LATÃO USINADO CROMADO SÉRIE 30C, DIAFRAGMA EM INOX 316L, ESTANQUEIDADE 1X10-8 CM3/SEG HELIO, CV 0,10; PRESSÃO DE ENTRADA 3000 PSI, PRESSÃO DE SAÍDA (VER TABELA), MONTADOS EM PLACAS DE INOX, COM VÁLVULAS AGULHA DE PURGA E BLOQUEIO HAM-LET, CONEXÃO DE SAÍDA 1/4 OD EM INOX E CHECK VALVE 1/4 NPT NA ENTRADA; COM VÁLVULA DE ALÍVIO NA SAÍDA E CIRCUITO DE TUBULAÇÃO DE ALÍVIO E PURGA MONTADOS NA PLACA</t>
  </si>
  <si>
    <t>16.20</t>
  </si>
  <si>
    <t xml:space="preserve">VÁLVULA DE ESFERA 2 VIAS, CORPO EM AÇO INOXIDÁVEL SERIE H-800 
CONEXÃO PARA TUBOS LET-LOK DE 1/4" OD, CV=0.6, VEDAÇÕES EM PTFE
PRESSÃO MÁXIMA DE TRABALHO 3000PSI (206 BAR). </t>
  </si>
  <si>
    <t>16.21</t>
  </si>
  <si>
    <t>TUBO INOX ASTM A-269 TP.316L; SEM COSTURA 
EXTREM. PLANA %%C1/4" x 0,9mm</t>
  </si>
  <si>
    <t>16.22</t>
  </si>
  <si>
    <t>CHICOTE PARA CO2</t>
  </si>
  <si>
    <t>16.23</t>
  </si>
  <si>
    <t>PLACA ADVERTÊNCIA E SEGURANÇA DO PRODUTO - CO2</t>
  </si>
  <si>
    <t>16.24</t>
  </si>
  <si>
    <t>CHICOTE COBRE PARA ARGÔNIO</t>
  </si>
  <si>
    <t>16.25</t>
  </si>
  <si>
    <t>PLACA ADVERTÊNCIA E SEGURANÇA DO PRODUTO - ARGÔNIO</t>
  </si>
  <si>
    <t>16.26</t>
  </si>
  <si>
    <t>TUBO AÇO INOX STM A269 DIAM 1/4"x0,9mm</t>
  </si>
  <si>
    <t>mt</t>
  </si>
  <si>
    <t>16.27</t>
  </si>
  <si>
    <t>TE NORMAL UNIÃO INOX SS-400-3 DIÂM. 1/4"</t>
  </si>
  <si>
    <t>16.28</t>
  </si>
  <si>
    <t>PONTO DE CONSUMO PARA HÉLIO</t>
  </si>
  <si>
    <t>16.29</t>
  </si>
  <si>
    <t>TUBO COBRE ASTM B-75 CLASSE "A" S/C DIAM. 15 MM x 5 metros</t>
  </si>
  <si>
    <t>16.30</t>
  </si>
  <si>
    <t>COTOVELO COBRE ENCAIXE DIAM. 15 MM</t>
  </si>
  <si>
    <t>16.31</t>
  </si>
  <si>
    <t>TE NORMAL COBRE ENCAIXE DIAM. 15 MM</t>
  </si>
  <si>
    <t>16.32</t>
  </si>
  <si>
    <t>CONECTOR MACHO BRONZE 15 mm X 1/2" NPT</t>
  </si>
  <si>
    <t>16.33</t>
  </si>
  <si>
    <t>VÁLVULA ESFERA LATÃO 300# DIAM. 1/2" NPT</t>
  </si>
  <si>
    <t>16.34</t>
  </si>
  <si>
    <t>NIPLE SEXTAVADO LATÃO REF. 122B0808 DIAM. 1/2" NPT-M</t>
  </si>
  <si>
    <t>16.35</t>
  </si>
  <si>
    <t>COTOVELO 90° LATÃO ASTM B-283 DIÂM. 1/2" NPT (FEMEA)</t>
  </si>
  <si>
    <t>16.36</t>
  </si>
  <si>
    <t>REGULADOR PRESSÃO RP-36N NITROGÊNIO INDUSTRIAL</t>
  </si>
  <si>
    <t>16.37</t>
  </si>
  <si>
    <t>REGULADOR PRESSÃO RPFG-35 A (PARA CO2)</t>
  </si>
  <si>
    <t>16.38</t>
  </si>
  <si>
    <t>TUBO COBRE ASTM B-75 CLASSE "A" S/C DIAM. 22 MM x 5 m</t>
  </si>
  <si>
    <t>16.39</t>
  </si>
  <si>
    <t>TE NORMAL COBRE ENCAIXE DIAM. 22 MM</t>
  </si>
  <si>
    <t>16.40</t>
  </si>
  <si>
    <t>BUCHA REDUÇÃO COBRE ENCAIXE 22 MM X 15 MM</t>
  </si>
  <si>
    <t>16.41</t>
  </si>
  <si>
    <t>REGULADOR PRESSÃO RPFG-34A (PARA ARGONIO)</t>
  </si>
  <si>
    <t>16.42</t>
  </si>
  <si>
    <t>REGULADOR PRESSÃO RP-36N</t>
  </si>
  <si>
    <t>16.43</t>
  </si>
  <si>
    <t>APOIO CIVIL - GASES</t>
  </si>
  <si>
    <t>AR-CONDICIONADO</t>
  </si>
  <si>
    <t>17.1</t>
  </si>
  <si>
    <t>EVAPORADORA ELGIN SPLIT HI-WALL INVERTER - MTQI12C2WB
2x 12.000 BTU/h</t>
  </si>
  <si>
    <t>17.2</t>
  </si>
  <si>
    <t>CONDENSADORA ELGIN - MTQE18C2CB
18.000 BTU/h</t>
  </si>
  <si>
    <t>17.3</t>
  </si>
  <si>
    <t>EVAPORADORA SPRINGER MIDEA SPLIT HI-WALL INVERTER - 42AGVC112M5
12.000 BTU/h</t>
  </si>
  <si>
    <t>17.4</t>
  </si>
  <si>
    <t>CONDENSADORA SPRINGER MIDEA - 38AGVC112M5
12.000 BTU/h</t>
  </si>
  <si>
    <t>17.5</t>
  </si>
  <si>
    <t>EVAPORADORA SPRINGER MIDEA SPLIT HI-WALL INVERTER - 42AGVC118M5
18.000 BTU/h</t>
  </si>
  <si>
    <t>17.6</t>
  </si>
  <si>
    <t>CONDENSADORA SPRINGER MIDEA - 38AGVC118M5
18.000 BTU/h</t>
  </si>
  <si>
    <t>17.7</t>
  </si>
  <si>
    <t>EVAPORADORA ELGIN SPLIT PISO TETO - PDFI36C2DA
36.000 BTU/h</t>
  </si>
  <si>
    <t>17.8</t>
  </si>
  <si>
    <t>CONDENSADORA ELGIN - PDFE36C2CA
36.000 BTU/h</t>
  </si>
  <si>
    <t>17.9</t>
  </si>
  <si>
    <t>APOIO CIVIL</t>
  </si>
  <si>
    <t>EQUIPAMENTOS DE ACESSIBILIDADE</t>
  </si>
  <si>
    <t>18.1</t>
  </si>
  <si>
    <t>18.2</t>
  </si>
  <si>
    <t>BANCADAS, LOUÇAS, METAIS E ACESSÓRIOS</t>
  </si>
  <si>
    <t>19.1</t>
  </si>
  <si>
    <t>BANCADA EM GRANITO PRETO SÃO GABRIEL 5,74M X 0,76M (JUNÇÃO)</t>
  </si>
  <si>
    <t>19.2</t>
  </si>
  <si>
    <t>BANCADA EM L EM GRANITO PRETO SÃO GABRIEL 2,56M X 0,60M + 2,38M X 0,74M (JUNÇÃO)</t>
  </si>
  <si>
    <t>19.3</t>
  </si>
  <si>
    <t>BANCADA EM L EM GRANITO PRETO SÃO GABRIEL 1,57M X 0,60M + 0,32M X 0,53M (MEZANINO LABORATÓRIO)</t>
  </si>
  <si>
    <t>19.4</t>
  </si>
  <si>
    <t>CUBA DE AÇO INOX 37x43 TRAMONTINA</t>
  </si>
  <si>
    <t>19.5</t>
  </si>
  <si>
    <t>LAVATÓRIO PARA COLUNA CÓD. 1200010011300 LINNHA CITY CELITE</t>
  </si>
  <si>
    <t>19.6</t>
  </si>
  <si>
    <t>TORNEIRA DE MESA BICA ALTA PARA PCD CÓD. 1196 C LNK LINHA DECA LINK</t>
  </si>
  <si>
    <t>19.7</t>
  </si>
  <si>
    <t>TORNEIRA DE MESA BICA ALTA PARA PCD CÓD. 00946706 LINHA BENEFIT DOCOL</t>
  </si>
  <si>
    <t>19.8</t>
  </si>
  <si>
    <t>ACABAMENTO PARA REGISTRO CROMADO REF. LINHA DECA LINK OU SIMILAR (VER PROJETO ESPECÍFICO)</t>
  </si>
  <si>
    <t>19.9</t>
  </si>
  <si>
    <t>SIFÃO METÁLICO RÍGIDO REF. DECA, DOCOL, HYDRA</t>
  </si>
  <si>
    <t>19.10</t>
  </si>
  <si>
    <t>SIFÃO FLEXÍVEL PARA LAVATÓRIO COM COLUNA</t>
  </si>
  <si>
    <t>19.11</t>
  </si>
  <si>
    <t>DISPENSER BANHEIRO PARA PAPEL TOALHA AÇO INOX</t>
  </si>
  <si>
    <t>19.12</t>
  </si>
  <si>
    <t>DISPENSER DE SABÃO LÍQUIDO DE PAREDE DE INOX</t>
  </si>
  <si>
    <t>19.13</t>
  </si>
  <si>
    <t>LIXEIRA DE INOX 30cm DE Ø POR 60cm DE ALTURA SEM TAMPA</t>
  </si>
  <si>
    <t>19.14</t>
  </si>
  <si>
    <t>DIVISÓRIAS EM ACRÍLICO PARA MESAS (SALA GERAL)</t>
  </si>
  <si>
    <t>MARCENARIA E MOBILIÁRIO</t>
  </si>
  <si>
    <t>20.1</t>
  </si>
  <si>
    <t xml:space="preserve">MESA 0,77M X 0,45M COM RODÍZIOS - (EMBUTIDORA JUNÇÃO) </t>
  </si>
  <si>
    <t>20.2</t>
  </si>
  <si>
    <t xml:space="preserve">MESA 0,73M X 0,52M COM RODÍZIOS - (SOLDAGEM ULTRASSOM JUNÇÃO) </t>
  </si>
  <si>
    <t>20.3</t>
  </si>
  <si>
    <t xml:space="preserve">MESA 1,09M X 0,65M COM RODÍZIOS - (CUT OFF JUNÇÃO) </t>
  </si>
  <si>
    <t>20.4</t>
  </si>
  <si>
    <t>BANCADA EM MARCENARIA, 2,98M X 0,88M (JUNÇÃO)</t>
  </si>
  <si>
    <t>20.5</t>
  </si>
  <si>
    <t>MESA REUNIÃO EM MARCENARIA RETANGULAR COM RODÍZIOS 1,50M X 0,80M (SALA DE REUNIÃO)</t>
  </si>
  <si>
    <t>20.6</t>
  </si>
  <si>
    <t>MESA TRABALHO EM MARCENARIA RETANGULAR COM RODÍZIOS 1,30M X 0,60M (SALA DO PROFESSOR)</t>
  </si>
  <si>
    <t>20.7</t>
  </si>
  <si>
    <t>MESA PARA COMPUTADOR 0,90M X 0,60M (MEZANINO E SALA DE CONTROLE)</t>
  </si>
  <si>
    <t>20.8</t>
  </si>
  <si>
    <t>MESA EM MARCENARIA EM L 1,40m X 0,74m PARA IMPRESSORA (MEZANINO)</t>
  </si>
  <si>
    <t>20.9</t>
  </si>
  <si>
    <t>ARMÁRIO TIPO LOCKER (MEZANINO E SOLDAGEM)</t>
  </si>
  <si>
    <t>20.10</t>
  </si>
  <si>
    <t>MESA APOIO MALETAS COM RODÍZIO 1,20M X 0,80M (LABORATÓRIO)</t>
  </si>
  <si>
    <t>20.11</t>
  </si>
  <si>
    <t>MESA DE SOLDAGEM COM RODÍZIO 1,20M X 1,20M</t>
  </si>
  <si>
    <t>20.12</t>
  </si>
  <si>
    <t>ARMÁRIO 0,55M x 0,90M - H=1,90m (SALA DE CONTROLE)</t>
  </si>
  <si>
    <t>20.13</t>
  </si>
  <si>
    <t>MESA PC APOIO CORTE ÁGUA COM RODÍZIO 0,77M X 0,80M</t>
  </si>
  <si>
    <t>20.14</t>
  </si>
  <si>
    <t>ESTANTE ESTRUMECA 2 TONELADAS (HALL DE ENTRADA)</t>
  </si>
  <si>
    <t>20.15</t>
  </si>
  <si>
    <t>CADEIRAS PRETAS COM RODÍZIO PARA ESCRITÓRIO</t>
  </si>
  <si>
    <t>20.16</t>
  </si>
  <si>
    <t>CADEIRAS PRETAS SEM RODÍZIO PARA ESCRITÓRIO</t>
  </si>
  <si>
    <t>SERVIÇOS COMPLEMENTARES</t>
  </si>
  <si>
    <t>21.1</t>
  </si>
  <si>
    <t>TESTES DE FUNCIONAMENTO</t>
  </si>
  <si>
    <t>21.2</t>
  </si>
  <si>
    <t>LIMPEZA</t>
  </si>
  <si>
    <t>21.2.1</t>
  </si>
  <si>
    <t>LIMPEZA FINAL PARA ENTREGA</t>
  </si>
  <si>
    <t>21.2.2</t>
  </si>
  <si>
    <t xml:space="preserve">LIMPEZA PERMANENTE </t>
  </si>
  <si>
    <t>21.2.3</t>
  </si>
  <si>
    <t>DUTO DE ENTULHO</t>
  </si>
  <si>
    <t>pav</t>
  </si>
  <si>
    <t>21.2.4</t>
  </si>
  <si>
    <t>CAÇAMBAS</t>
  </si>
  <si>
    <t>um</t>
  </si>
  <si>
    <t>SUBTOTAL</t>
  </si>
  <si>
    <t>PREÇO FINAL</t>
  </si>
  <si>
    <t>USP - ESCOLA POLITÉCNICA REFORMA E READEQUAÇÃO DE UNIDADE LABORATÓRIO (DEPTO. DE ENGENHARIA METALÚRGICA E DE MATERIAIS) - CRONOGRAMA FÍSICO-FINANCEIRO</t>
  </si>
  <si>
    <r>
      <rPr>
        <b/>
        <sz val="11"/>
        <color theme="1"/>
        <rFont val="Calibri"/>
      </rPr>
      <t>ITEM</t>
    </r>
  </si>
  <si>
    <r>
      <rPr>
        <b/>
        <sz val="11"/>
        <color theme="1"/>
        <rFont val="Calibri"/>
      </rPr>
      <t>DESCRIÇÃO DOS SERVIÇOS</t>
    </r>
  </si>
  <si>
    <r>
      <rPr>
        <b/>
        <sz val="11"/>
        <color theme="1"/>
        <rFont val="Calibri"/>
      </rPr>
      <t>VALORES TOTAIS</t>
    </r>
  </si>
  <si>
    <r>
      <rPr>
        <b/>
        <sz val="10"/>
        <color theme="1"/>
        <rFont val="Calibri"/>
      </rPr>
      <t>MEDIÇÃO 01</t>
    </r>
  </si>
  <si>
    <r>
      <rPr>
        <b/>
        <sz val="10"/>
        <color theme="1"/>
        <rFont val="Calibri"/>
      </rPr>
      <t>MEDIÇÃO 02</t>
    </r>
  </si>
  <si>
    <r>
      <rPr>
        <b/>
        <sz val="10"/>
        <color theme="1"/>
        <rFont val="Calibri"/>
      </rPr>
      <t>MEDIÇÃO 03</t>
    </r>
  </si>
  <si>
    <r>
      <rPr>
        <b/>
        <sz val="10"/>
        <color theme="1"/>
        <rFont val="Calibri"/>
      </rPr>
      <t>MEDIÇÃO 04</t>
    </r>
  </si>
  <si>
    <r>
      <rPr>
        <b/>
        <sz val="10"/>
        <color theme="1"/>
        <rFont val="Calibri"/>
      </rPr>
      <t>MEDIÇÃO 05</t>
    </r>
  </si>
  <si>
    <r>
      <rPr>
        <b/>
        <sz val="10"/>
        <color theme="1"/>
        <rFont val="Calibri"/>
      </rPr>
      <t>TOTAL</t>
    </r>
  </si>
  <si>
    <r>
      <rPr>
        <b/>
        <sz val="10"/>
        <color theme="1"/>
        <rFont val="Calibri"/>
      </rPr>
      <t>%</t>
    </r>
  </si>
  <si>
    <r>
      <rPr>
        <b/>
        <sz val="10"/>
        <color theme="1"/>
        <rFont val="Calibri"/>
      </rPr>
      <t>MÊS 1</t>
    </r>
  </si>
  <si>
    <r>
      <rPr>
        <b/>
        <sz val="10"/>
        <color theme="1"/>
        <rFont val="Calibri"/>
      </rPr>
      <t>%</t>
    </r>
  </si>
  <si>
    <r>
      <rPr>
        <b/>
        <sz val="10"/>
        <color theme="1"/>
        <rFont val="Calibri"/>
      </rPr>
      <t>MÊS 2</t>
    </r>
  </si>
  <si>
    <r>
      <rPr>
        <b/>
        <sz val="10"/>
        <color theme="1"/>
        <rFont val="Calibri"/>
      </rPr>
      <t>%</t>
    </r>
  </si>
  <si>
    <r>
      <rPr>
        <b/>
        <sz val="10"/>
        <color theme="1"/>
        <rFont val="Calibri"/>
      </rPr>
      <t>MÊS 3</t>
    </r>
  </si>
  <si>
    <r>
      <rPr>
        <b/>
        <sz val="10"/>
        <color theme="1"/>
        <rFont val="Calibri"/>
      </rPr>
      <t>%</t>
    </r>
  </si>
  <si>
    <r>
      <rPr>
        <b/>
        <sz val="10"/>
        <color theme="1"/>
        <rFont val="Calibri"/>
      </rPr>
      <t>MÊS 4</t>
    </r>
  </si>
  <si>
    <r>
      <rPr>
        <b/>
        <sz val="10"/>
        <color theme="1"/>
        <rFont val="Calibri"/>
      </rPr>
      <t>%</t>
    </r>
  </si>
  <si>
    <r>
      <rPr>
        <b/>
        <sz val="10"/>
        <color theme="1"/>
        <rFont val="Calibri"/>
      </rPr>
      <t>MÊS 5</t>
    </r>
  </si>
  <si>
    <r>
      <rPr>
        <b/>
        <sz val="10"/>
        <color theme="1"/>
        <rFont val="Calibri"/>
      </rPr>
      <t>%</t>
    </r>
  </si>
  <si>
    <t>CONTRAPISO</t>
  </si>
  <si>
    <t>PAREDES</t>
  </si>
  <si>
    <t>HIDRÁULICA</t>
  </si>
  <si>
    <t>ELÉTRICA</t>
  </si>
  <si>
    <t>CABEAMENTO ESTRUTURADO</t>
  </si>
  <si>
    <t>SISTEMA DE AR CONDICIONADO VRF + AR EXTERNO</t>
  </si>
  <si>
    <t>REVESTIMENTO DE PISO</t>
  </si>
  <si>
    <t>MULTIMÍDIA</t>
  </si>
  <si>
    <t>RODAPÉ</t>
  </si>
  <si>
    <t>PORTAS</t>
  </si>
  <si>
    <t>MARCENARIA</t>
  </si>
  <si>
    <t>DIVISÓRIAS INDISTRIAIS</t>
  </si>
  <si>
    <t>VIDRAÇARIA</t>
  </si>
  <si>
    <t>MARMORARIA</t>
  </si>
  <si>
    <t>ACESSÓRIOS LOUÇAS E METAIS SANITÁRIOS</t>
  </si>
  <si>
    <t>LIMPEZA PÓS OBRA</t>
  </si>
  <si>
    <t>EQUPE TÉCNICA GERENCIAMENTO</t>
  </si>
  <si>
    <t>OPCIONAIS</t>
  </si>
  <si>
    <r>
      <rPr>
        <b/>
        <sz val="11"/>
        <color rgb="FFFFFFFF"/>
        <rFont val="Arial"/>
      </rPr>
      <t>TOTAL</t>
    </r>
  </si>
  <si>
    <t>CABEAMENTO</t>
  </si>
  <si>
    <t>ESTUDO DE CURTO CIRCUITO</t>
  </si>
  <si>
    <t>MIUDEZAS E ACESSÓRIOS</t>
  </si>
  <si>
    <t>14.1.17</t>
  </si>
  <si>
    <t>14.1.18</t>
  </si>
  <si>
    <t>ELEVADOR PCD - PLATAFORMA ELEVATÓRIA (O LOCAL DEVERÁ CONTAR COM TODA A INFRAESTRUTURA DE ELÉTRICA E REFORÇO ESTRUTURAL)</t>
  </si>
  <si>
    <t>REDES E CFTV</t>
  </si>
  <si>
    <t>INSTALAÇÕES ELÉTRICAS, REDES E CFTV</t>
  </si>
  <si>
    <t>CANALETA DE ALUMÍNIO TIPO D 25X73 COM TAMPA DT-12241.00</t>
  </si>
  <si>
    <t>TAMPA RANHURADA PARA CANALETA DE ALUMÍNIO-DT-15040.00</t>
  </si>
  <si>
    <t>PORTA EQUIPAMENTO PARA 2 RJ 45-DT-62244.00</t>
  </si>
  <si>
    <t>ADAPTADOR DE DESCIDA 3X1"-DT-47640.0</t>
  </si>
  <si>
    <t>CURVA VERTICAL EXTERNA-DT 38447.30</t>
  </si>
  <si>
    <t>CURVA VERTICAL INTERNA-DX 18440.00</t>
  </si>
  <si>
    <t>CURVA VERTICAL 135° PARA CANALETA 25-DT-37640.00</t>
  </si>
  <si>
    <t>PORTA EQUIPAMENTO-DX 18842.00</t>
  </si>
  <si>
    <t>TAMPA TERMINAL-DT 49140.00</t>
  </si>
  <si>
    <t>CAIXA DE DERIVAÇÃO TIPO X 25MM- DT52240.00</t>
  </si>
  <si>
    <t>PATCH PANEL CARREGADO 24 POSIÇÕES-LEGRAND 33760</t>
  </si>
  <si>
    <t>CONECTORES CAT. 6 PARA TOMADA RJ45-LENGRAND 33161</t>
  </si>
  <si>
    <t>PATCH CORD DE CATEGORIA 6 - 2 METROS-LEGRAND-51773</t>
  </si>
  <si>
    <t>CABO UTP CAT. 6 DE 4 PARES CM-LEGRAND-32755</t>
  </si>
  <si>
    <t>CAIXA APARENTE 4X2 44,5MM PROFUNDIDADE-FURUKAWA-35060042</t>
  </si>
  <si>
    <t>CÂMERA IP-VIP 1230 DG5</t>
  </si>
  <si>
    <t>ELETRODUTO GALVANIZADO A QUENTE CONFORME NBR6323 - 1´ - COM ACESSÓRIOS</t>
  </si>
  <si>
    <t>VERGALHÃO COM ROSCA, PORCA E ARRUELA DE DIÂMETRO 3/8´ (TIRANTE)</t>
  </si>
  <si>
    <t>ELETROCALHA LISA GALVANIZADA A FOGO, 150 X 50 MM, COM ACESSÓRIOS</t>
  </si>
  <si>
    <t>TAMPA DE ENCAIXE PARA ELETROCALHA, GALVANIZADA A FOGO, L= 150 MM</t>
  </si>
  <si>
    <t>SUPORTE PARA ELETROCALHA, GALVANIZADO A FOGO, 150X50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</si>
</sst>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&quot;R$&quot;\ * #,##0.00_-;\-&quot;R$&quot;\ * #,##0.00_-;_-&quot;R$&quot;\ * &quot;-&quot;??_-;_-@"/>
  </numFmts>
  <fonts count="28">
    <font>
      <sz val="11"/>
      <color theme="1"/>
      <name val="Calibri"/>
      <scheme val="minor"/>
    </font>
    <font>
      <b/>
      <sz val="10"/>
      <color theme="1"/>
      <name val="Calibri"/>
    </font>
    <font>
      <sz val="11"/>
      <name val="Calibri"/>
    </font>
    <font>
      <b/>
      <sz val="11"/>
      <color theme="1"/>
      <name val="Calibri"/>
    </font>
    <font>
      <sz val="11"/>
      <color theme="1"/>
      <name val="Calibri"/>
    </font>
    <font>
      <b/>
      <sz val="6"/>
      <color theme="1"/>
      <name val="Calibri"/>
    </font>
    <font>
      <b/>
      <sz val="6"/>
      <color rgb="FFF2F2F2"/>
      <name val="Calibri"/>
    </font>
    <font>
      <b/>
      <sz val="6"/>
      <color rgb="FF000000"/>
      <name val="Calibri"/>
    </font>
    <font>
      <sz val="6"/>
      <color rgb="FF000000"/>
      <name val="Calibri"/>
    </font>
    <font>
      <sz val="6"/>
      <color theme="1"/>
      <name val="Calibri"/>
    </font>
    <font>
      <sz val="11"/>
      <color rgb="FFFF0000"/>
      <name val="Calibri"/>
    </font>
    <font>
      <sz val="8"/>
      <color theme="1"/>
      <name val="Calibri"/>
    </font>
    <font>
      <b/>
      <sz val="8"/>
      <color theme="1"/>
      <name val="Calibri"/>
    </font>
    <font>
      <i/>
      <sz val="6"/>
      <color theme="1"/>
      <name val="Calibri"/>
    </font>
    <font>
      <i/>
      <sz val="11"/>
      <color theme="1"/>
      <name val="Calibri"/>
    </font>
    <font>
      <sz val="6"/>
      <color rgb="FFFF0000"/>
      <name val="Calibri"/>
    </font>
    <font>
      <b/>
      <sz val="6"/>
      <color rgb="FFFFFFFF"/>
      <name val="Calibri"/>
    </font>
    <font>
      <b/>
      <sz val="10"/>
      <color rgb="FFFFFFFF"/>
      <name val="Calibri"/>
    </font>
    <font>
      <b/>
      <sz val="12"/>
      <color theme="1"/>
      <name val="Calibri"/>
    </font>
    <font>
      <b/>
      <sz val="9"/>
      <color rgb="FF000000"/>
      <name val="Arial"/>
    </font>
    <font>
      <b/>
      <sz val="9"/>
      <color rgb="FFFF0000"/>
      <name val="Arial"/>
    </font>
    <font>
      <b/>
      <sz val="9"/>
      <color theme="1"/>
      <name val="Arial"/>
    </font>
    <font>
      <sz val="9"/>
      <color theme="1"/>
      <name val="Arial"/>
    </font>
    <font>
      <sz val="7"/>
      <color theme="1"/>
      <name val="Arial"/>
    </font>
    <font>
      <b/>
      <sz val="7"/>
      <color theme="1"/>
      <name val="Arial"/>
    </font>
    <font>
      <b/>
      <sz val="11"/>
      <color theme="1"/>
      <name val="Arial"/>
    </font>
    <font>
      <b/>
      <sz val="11"/>
      <color rgb="FFFFFFFF"/>
      <name val="Arial"/>
    </font>
    <font>
      <sz val="8"/>
      <name val="Calibri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1F3763"/>
        <bgColor rgb="FF1F3763"/>
      </patternFill>
    </fill>
    <fill>
      <patternFill patternType="solid">
        <fgColor rgb="FFD9E0F1"/>
        <bgColor rgb="FFD9E0F1"/>
      </patternFill>
    </fill>
    <fill>
      <patternFill patternType="solid">
        <fgColor rgb="FFB6DDE8"/>
        <bgColor rgb="FFB6DDE8"/>
      </patternFill>
    </fill>
    <fill>
      <patternFill patternType="solid">
        <fgColor theme="0"/>
        <bgColor theme="0"/>
      </patternFill>
    </fill>
    <fill>
      <patternFill patternType="solid">
        <fgColor rgb="FF00B0F0"/>
        <bgColor rgb="FF00B0F0"/>
      </patternFill>
    </fill>
    <fill>
      <patternFill patternType="solid">
        <fgColor rgb="FF92D050"/>
        <bgColor rgb="FF92D050"/>
      </patternFill>
    </fill>
    <fill>
      <patternFill patternType="solid">
        <fgColor rgb="FFF1F1F1"/>
        <bgColor rgb="FFF1F1F1"/>
      </patternFill>
    </fill>
    <fill>
      <patternFill patternType="solid">
        <fgColor rgb="FFB4C5E7"/>
        <bgColor rgb="FFB4C5E7"/>
      </patternFill>
    </fill>
    <fill>
      <patternFill patternType="solid">
        <fgColor rgb="FF2F5395"/>
        <bgColor rgb="FF2F5395"/>
      </patternFill>
    </fill>
    <fill>
      <patternFill patternType="solid">
        <fgColor rgb="FFE5B8B7"/>
        <bgColor rgb="FFE5B8B7"/>
      </patternFill>
    </fill>
  </fills>
  <borders count="3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3">
    <xf numFmtId="0" fontId="0" fillId="0" borderId="0" xfId="0"/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2" borderId="4" xfId="0" applyFont="1" applyFill="1" applyBorder="1"/>
    <xf numFmtId="9" fontId="3" fillId="2" borderId="5" xfId="0" applyNumberFormat="1" applyFont="1" applyFill="1" applyBorder="1"/>
    <xf numFmtId="0" fontId="4" fillId="0" borderId="0" xfId="0" applyFont="1" applyAlignment="1">
      <alignment horizontal="left" vertical="center"/>
    </xf>
    <xf numFmtId="164" fontId="5" fillId="3" borderId="6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>
      <alignment horizontal="center" vertical="center" shrinkToFit="1"/>
    </xf>
    <xf numFmtId="0" fontId="5" fillId="4" borderId="6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165" fontId="3" fillId="4" borderId="6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left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left" vertical="center" wrapText="1"/>
    </xf>
    <xf numFmtId="4" fontId="11" fillId="4" borderId="6" xfId="0" applyNumberFormat="1" applyFont="1" applyFill="1" applyBorder="1" applyAlignment="1">
      <alignment horizontal="center" vertical="center" wrapText="1"/>
    </xf>
    <xf numFmtId="165" fontId="12" fillId="4" borderId="6" xfId="0" applyNumberFormat="1" applyFont="1" applyFill="1" applyBorder="1" applyAlignment="1">
      <alignment horizontal="left" vertical="center" wrapText="1"/>
    </xf>
    <xf numFmtId="164" fontId="5" fillId="5" borderId="6" xfId="0" applyNumberFormat="1" applyFont="1" applyFill="1" applyBorder="1" applyAlignment="1">
      <alignment horizontal="center" vertical="center" shrinkToFit="1"/>
    </xf>
    <xf numFmtId="0" fontId="5" fillId="5" borderId="6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center" vertical="center" wrapText="1"/>
    </xf>
    <xf numFmtId="4" fontId="5" fillId="5" borderId="6" xfId="0" applyNumberFormat="1" applyFont="1" applyFill="1" applyBorder="1" applyAlignment="1">
      <alignment horizontal="center" vertical="center" wrapText="1"/>
    </xf>
    <xf numFmtId="165" fontId="5" fillId="5" borderId="6" xfId="0" applyNumberFormat="1" applyFont="1" applyFill="1" applyBorder="1" applyAlignment="1">
      <alignment horizontal="right" vertical="center" wrapText="1"/>
    </xf>
    <xf numFmtId="165" fontId="5" fillId="5" borderId="6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left" vertical="center" wrapText="1"/>
    </xf>
    <xf numFmtId="165" fontId="3" fillId="4" borderId="6" xfId="0" applyNumberFormat="1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1" fontId="5" fillId="4" borderId="6" xfId="0" applyNumberFormat="1" applyFont="1" applyFill="1" applyBorder="1" applyAlignment="1">
      <alignment horizontal="center" vertical="center" shrinkToFit="1"/>
    </xf>
    <xf numFmtId="164" fontId="9" fillId="0" borderId="6" xfId="0" applyNumberFormat="1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right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4" fillId="0" borderId="6" xfId="0" applyFont="1" applyBorder="1"/>
    <xf numFmtId="164" fontId="9" fillId="0" borderId="6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4" fontId="9" fillId="6" borderId="6" xfId="0" applyNumberFormat="1" applyFont="1" applyFill="1" applyBorder="1" applyAlignment="1">
      <alignment horizontal="center" vertical="center" wrapText="1"/>
    </xf>
    <xf numFmtId="4" fontId="9" fillId="4" borderId="6" xfId="0" applyNumberFormat="1" applyFont="1" applyFill="1" applyBorder="1" applyAlignment="1">
      <alignment horizontal="center" vertical="center" wrapText="1"/>
    </xf>
    <xf numFmtId="1" fontId="16" fillId="7" borderId="6" xfId="0" applyNumberFormat="1" applyFont="1" applyFill="1" applyBorder="1" applyAlignment="1">
      <alignment horizontal="center" vertical="center" shrinkToFit="1"/>
    </xf>
    <xf numFmtId="0" fontId="17" fillId="7" borderId="6" xfId="0" applyFont="1" applyFill="1" applyBorder="1" applyAlignment="1">
      <alignment horizontal="left" vertical="center" wrapText="1"/>
    </xf>
    <xf numFmtId="165" fontId="3" fillId="7" borderId="6" xfId="0" applyNumberFormat="1" applyFont="1" applyFill="1" applyBorder="1" applyAlignment="1">
      <alignment horizontal="left" vertical="center" wrapText="1"/>
    </xf>
    <xf numFmtId="164" fontId="4" fillId="2" borderId="6" xfId="0" applyNumberFormat="1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165" fontId="3" fillId="2" borderId="6" xfId="0" applyNumberFormat="1" applyFont="1" applyFill="1" applyBorder="1" applyAlignment="1">
      <alignment horizontal="left" vertical="center"/>
    </xf>
    <xf numFmtId="164" fontId="4" fillId="8" borderId="6" xfId="0" applyNumberFormat="1" applyFont="1" applyFill="1" applyBorder="1" applyAlignment="1">
      <alignment horizontal="left" vertical="center"/>
    </xf>
    <xf numFmtId="0" fontId="1" fillId="8" borderId="6" xfId="0" applyFont="1" applyFill="1" applyBorder="1" applyAlignment="1">
      <alignment horizontal="left" vertical="center"/>
    </xf>
    <xf numFmtId="165" fontId="3" fillId="8" borderId="6" xfId="0" applyNumberFormat="1" applyFont="1" applyFill="1" applyBorder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horizontal="center" vertical="center"/>
    </xf>
    <xf numFmtId="0" fontId="1" fillId="9" borderId="23" xfId="0" applyFont="1" applyFill="1" applyBorder="1" applyAlignment="1">
      <alignment horizontal="center" vertical="top" wrapText="1"/>
    </xf>
    <xf numFmtId="0" fontId="1" fillId="9" borderId="24" xfId="0" applyFont="1" applyFill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9" borderId="23" xfId="0" applyFont="1" applyFill="1" applyBorder="1" applyAlignment="1">
      <alignment horizontal="left" vertical="top" wrapText="1"/>
    </xf>
    <xf numFmtId="0" fontId="4" fillId="0" borderId="24" xfId="0" applyFont="1" applyBorder="1" applyAlignment="1">
      <alignment horizontal="left" vertical="center" wrapText="1"/>
    </xf>
    <xf numFmtId="1" fontId="19" fillId="10" borderId="23" xfId="0" applyNumberFormat="1" applyFont="1" applyFill="1" applyBorder="1" applyAlignment="1">
      <alignment horizontal="left" vertical="top" shrinkToFit="1"/>
    </xf>
    <xf numFmtId="0" fontId="20" fillId="10" borderId="6" xfId="0" applyFont="1" applyFill="1" applyBorder="1" applyAlignment="1">
      <alignment horizontal="left" vertical="top" wrapText="1"/>
    </xf>
    <xf numFmtId="165" fontId="21" fillId="10" borderId="25" xfId="0" applyNumberFormat="1" applyFont="1" applyFill="1" applyBorder="1" applyAlignment="1">
      <alignment horizontal="center" vertical="top" wrapText="1"/>
    </xf>
    <xf numFmtId="9" fontId="4" fillId="0" borderId="26" xfId="0" applyNumberFormat="1" applyFont="1" applyBorder="1" applyAlignment="1">
      <alignment horizontal="center" vertical="center" wrapText="1"/>
    </xf>
    <xf numFmtId="165" fontId="22" fillId="9" borderId="24" xfId="0" applyNumberFormat="1" applyFont="1" applyFill="1" applyBorder="1" applyAlignment="1">
      <alignment horizontal="center" vertical="top" wrapText="1"/>
    </xf>
    <xf numFmtId="165" fontId="23" fillId="0" borderId="24" xfId="0" applyNumberFormat="1" applyFont="1" applyBorder="1" applyAlignment="1">
      <alignment horizontal="center" vertical="top" wrapText="1"/>
    </xf>
    <xf numFmtId="165" fontId="23" fillId="9" borderId="24" xfId="0" applyNumberFormat="1" applyFont="1" applyFill="1" applyBorder="1" applyAlignment="1">
      <alignment horizontal="center" vertical="top" wrapText="1"/>
    </xf>
    <xf numFmtId="165" fontId="24" fillId="0" borderId="24" xfId="0" applyNumberFormat="1" applyFont="1" applyBorder="1" applyAlignment="1">
      <alignment horizontal="center" vertical="top" wrapText="1"/>
    </xf>
    <xf numFmtId="0" fontId="20" fillId="10" borderId="6" xfId="0" applyFont="1" applyFill="1" applyBorder="1" applyAlignment="1">
      <alignment horizontal="left" vertical="center" wrapText="1"/>
    </xf>
    <xf numFmtId="165" fontId="21" fillId="10" borderId="25" xfId="0" applyNumberFormat="1" applyFont="1" applyFill="1" applyBorder="1" applyAlignment="1">
      <alignment horizontal="center" vertical="center" wrapText="1"/>
    </xf>
    <xf numFmtId="165" fontId="21" fillId="10" borderId="25" xfId="0" applyNumberFormat="1" applyFont="1" applyFill="1" applyBorder="1" applyAlignment="1">
      <alignment horizontal="left" vertical="top" wrapText="1"/>
    </xf>
    <xf numFmtId="165" fontId="22" fillId="9" borderId="27" xfId="0" applyNumberFormat="1" applyFont="1" applyFill="1" applyBorder="1" applyAlignment="1">
      <alignment horizontal="center" vertical="top" wrapText="1"/>
    </xf>
    <xf numFmtId="165" fontId="23" fillId="0" borderId="28" xfId="0" applyNumberFormat="1" applyFont="1" applyBorder="1" applyAlignment="1">
      <alignment horizontal="center" vertical="top" wrapText="1"/>
    </xf>
    <xf numFmtId="165" fontId="23" fillId="9" borderId="27" xfId="0" applyNumberFormat="1" applyFont="1" applyFill="1" applyBorder="1" applyAlignment="1">
      <alignment horizontal="center" vertical="top" wrapText="1"/>
    </xf>
    <xf numFmtId="165" fontId="24" fillId="0" borderId="28" xfId="0" applyNumberFormat="1" applyFont="1" applyBorder="1" applyAlignment="1">
      <alignment horizontal="center" vertical="top" wrapText="1"/>
    </xf>
    <xf numFmtId="0" fontId="25" fillId="12" borderId="31" xfId="0" applyFont="1" applyFill="1" applyBorder="1" applyAlignment="1">
      <alignment horizontal="center" vertical="top" wrapText="1"/>
    </xf>
    <xf numFmtId="9" fontId="21" fillId="12" borderId="32" xfId="0" applyNumberFormat="1" applyFont="1" applyFill="1" applyBorder="1" applyAlignment="1">
      <alignment horizontal="center" vertical="top" wrapText="1"/>
    </xf>
    <xf numFmtId="165" fontId="4" fillId="12" borderId="33" xfId="0" applyNumberFormat="1" applyFont="1" applyFill="1" applyBorder="1"/>
    <xf numFmtId="9" fontId="25" fillId="12" borderId="32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4" fillId="7" borderId="10" xfId="0" applyFont="1" applyFill="1" applyBorder="1" applyAlignment="1">
      <alignment horizontal="center" vertical="center" wrapText="1"/>
    </xf>
    <xf numFmtId="0" fontId="2" fillId="0" borderId="11" xfId="0" applyFont="1" applyBorder="1"/>
    <xf numFmtId="0" fontId="2" fillId="0" borderId="12" xfId="0" applyFont="1" applyBorder="1"/>
    <xf numFmtId="0" fontId="4" fillId="2" borderId="10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top" wrapText="1"/>
    </xf>
    <xf numFmtId="0" fontId="2" fillId="0" borderId="20" xfId="0" applyFont="1" applyBorder="1"/>
    <xf numFmtId="0" fontId="25" fillId="11" borderId="29" xfId="0" applyFont="1" applyFill="1" applyBorder="1" applyAlignment="1">
      <alignment horizontal="right" vertical="top" wrapText="1"/>
    </xf>
    <xf numFmtId="0" fontId="2" fillId="0" borderId="30" xfId="0" applyFont="1" applyBorder="1"/>
    <xf numFmtId="164" fontId="18" fillId="2" borderId="13" xfId="0" applyNumberFormat="1" applyFont="1" applyFill="1" applyBorder="1" applyAlignment="1">
      <alignment horizontal="center" vertical="center" wrapText="1"/>
    </xf>
    <xf numFmtId="0" fontId="2" fillId="0" borderId="14" xfId="0" applyFont="1" applyBorder="1"/>
    <xf numFmtId="0" fontId="2" fillId="0" borderId="15" xfId="0" applyFont="1" applyBorder="1"/>
    <xf numFmtId="0" fontId="3" fillId="0" borderId="16" xfId="0" applyFont="1" applyBorder="1" applyAlignment="1">
      <alignment horizontal="left" vertical="center" wrapText="1"/>
    </xf>
    <xf numFmtId="0" fontId="2" fillId="0" borderId="21" xfId="0" applyFont="1" applyBorder="1"/>
    <xf numFmtId="0" fontId="3" fillId="0" borderId="17" xfId="0" applyFont="1" applyBorder="1" applyAlignment="1">
      <alignment horizontal="left" vertical="center" wrapText="1"/>
    </xf>
    <xf numFmtId="0" fontId="2" fillId="0" borderId="9" xfId="0" applyFont="1" applyBorder="1"/>
    <xf numFmtId="0" fontId="3" fillId="0" borderId="18" xfId="0" applyFont="1" applyBorder="1" applyAlignment="1">
      <alignment horizontal="left" vertical="center" wrapText="1"/>
    </xf>
    <xf numFmtId="0" fontId="2" fillId="0" borderId="22" xfId="0" applyFont="1" applyBorder="1"/>
    <xf numFmtId="0" fontId="1" fillId="9" borderId="19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5"/>
  <sheetViews>
    <sheetView showGridLines="0" tabSelected="1" topLeftCell="B1" zoomScale="115" zoomScaleNormal="115" workbookViewId="0">
      <selection activeCell="B164" sqref="B164"/>
    </sheetView>
  </sheetViews>
  <sheetFormatPr defaultColWidth="14.42578125" defaultRowHeight="15" customHeight="1"/>
  <cols>
    <col min="1" max="1" width="5.85546875" customWidth="1"/>
    <col min="2" max="2" width="59" customWidth="1"/>
    <col min="3" max="3" width="9.85546875" customWidth="1"/>
    <col min="4" max="4" width="5.85546875" customWidth="1"/>
    <col min="5" max="6" width="10.42578125" customWidth="1"/>
    <col min="7" max="7" width="12" customWidth="1"/>
    <col min="8" max="8" width="19.7109375" customWidth="1"/>
    <col min="9" max="26" width="8.7109375" customWidth="1"/>
  </cols>
  <sheetData>
    <row r="1" spans="1:26" ht="26.25" customHeight="1">
      <c r="A1" s="91" t="s">
        <v>0</v>
      </c>
      <c r="B1" s="92"/>
      <c r="C1" s="92"/>
      <c r="D1" s="92"/>
      <c r="E1" s="92"/>
      <c r="F1" s="92"/>
      <c r="G1" s="92"/>
      <c r="H1" s="93"/>
    </row>
    <row r="2" spans="1:26" ht="6.75" customHeight="1">
      <c r="A2" s="1"/>
      <c r="B2" s="2"/>
      <c r="C2" s="2"/>
      <c r="D2" s="2"/>
      <c r="E2" s="2"/>
      <c r="F2" s="2"/>
      <c r="G2" s="2"/>
      <c r="H2" s="2"/>
    </row>
    <row r="3" spans="1:26">
      <c r="G3" s="3" t="s">
        <v>1</v>
      </c>
      <c r="H3" s="4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>
      <c r="A4" s="6" t="s">
        <v>2</v>
      </c>
      <c r="B4" s="7" t="s">
        <v>3</v>
      </c>
      <c r="C4" s="8" t="s">
        <v>4</v>
      </c>
      <c r="D4" s="9" t="s">
        <v>5</v>
      </c>
      <c r="E4" s="10" t="s">
        <v>6</v>
      </c>
      <c r="F4" s="10" t="s">
        <v>7</v>
      </c>
      <c r="G4" s="11" t="s">
        <v>8</v>
      </c>
      <c r="H4" s="11" t="s">
        <v>9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>
      <c r="A5" s="12">
        <v>1</v>
      </c>
      <c r="B5" s="13" t="s">
        <v>10</v>
      </c>
      <c r="C5" s="14"/>
      <c r="D5" s="15"/>
      <c r="E5" s="14"/>
      <c r="F5" s="14"/>
      <c r="G5" s="14"/>
      <c r="H5" s="16">
        <f>SUM(H6:H12)</f>
        <v>0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>
      <c r="A6" s="17" t="s">
        <v>11</v>
      </c>
      <c r="B6" s="18" t="s">
        <v>12</v>
      </c>
      <c r="C6" s="19" t="s">
        <v>13</v>
      </c>
      <c r="D6" s="20">
        <v>1</v>
      </c>
      <c r="E6" s="21"/>
      <c r="F6" s="22"/>
      <c r="G6" s="23">
        <f t="shared" ref="G6:G12" si="0">E6+F6</f>
        <v>0</v>
      </c>
      <c r="H6" s="22">
        <f t="shared" ref="H6:H12" si="1">D6*G6</f>
        <v>0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>
      <c r="A7" s="17" t="s">
        <v>14</v>
      </c>
      <c r="B7" s="18" t="s">
        <v>15</v>
      </c>
      <c r="C7" s="19" t="s">
        <v>16</v>
      </c>
      <c r="D7" s="20">
        <v>1</v>
      </c>
      <c r="E7" s="21"/>
      <c r="F7" s="22"/>
      <c r="G7" s="23">
        <f t="shared" si="0"/>
        <v>0</v>
      </c>
      <c r="H7" s="22">
        <f t="shared" si="1"/>
        <v>0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6.5">
      <c r="A8" s="17" t="s">
        <v>17</v>
      </c>
      <c r="B8" s="18" t="s">
        <v>18</v>
      </c>
      <c r="C8" s="19" t="s">
        <v>19</v>
      </c>
      <c r="D8" s="20">
        <v>125</v>
      </c>
      <c r="E8" s="21"/>
      <c r="F8" s="22"/>
      <c r="G8" s="23">
        <f t="shared" si="0"/>
        <v>0</v>
      </c>
      <c r="H8" s="22">
        <f t="shared" si="1"/>
        <v>0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>
      <c r="A9" s="17" t="s">
        <v>20</v>
      </c>
      <c r="B9" s="18" t="s">
        <v>21</v>
      </c>
      <c r="C9" s="19" t="s">
        <v>16</v>
      </c>
      <c r="D9" s="20">
        <v>1</v>
      </c>
      <c r="E9" s="21"/>
      <c r="F9" s="22"/>
      <c r="G9" s="23">
        <f t="shared" si="0"/>
        <v>0</v>
      </c>
      <c r="H9" s="22">
        <f t="shared" si="1"/>
        <v>0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>
      <c r="A10" s="17" t="s">
        <v>22</v>
      </c>
      <c r="B10" s="18" t="s">
        <v>23</v>
      </c>
      <c r="C10" s="19" t="s">
        <v>16</v>
      </c>
      <c r="D10" s="20">
        <v>1</v>
      </c>
      <c r="E10" s="21"/>
      <c r="F10" s="22"/>
      <c r="G10" s="23">
        <f t="shared" si="0"/>
        <v>0</v>
      </c>
      <c r="H10" s="22">
        <f t="shared" si="1"/>
        <v>0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>
      <c r="A11" s="17" t="s">
        <v>24</v>
      </c>
      <c r="B11" s="18" t="s">
        <v>25</v>
      </c>
      <c r="C11" s="19" t="s">
        <v>16</v>
      </c>
      <c r="D11" s="20">
        <v>1</v>
      </c>
      <c r="E11" s="21"/>
      <c r="F11" s="22"/>
      <c r="G11" s="23">
        <f t="shared" si="0"/>
        <v>0</v>
      </c>
      <c r="H11" s="22">
        <f t="shared" si="1"/>
        <v>0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>
      <c r="A12" s="17" t="s">
        <v>26</v>
      </c>
      <c r="B12" s="18" t="s">
        <v>27</v>
      </c>
      <c r="C12" s="19" t="s">
        <v>16</v>
      </c>
      <c r="D12" s="20">
        <v>1</v>
      </c>
      <c r="E12" s="21"/>
      <c r="F12" s="22"/>
      <c r="G12" s="23">
        <f t="shared" si="0"/>
        <v>0</v>
      </c>
      <c r="H12" s="22">
        <f t="shared" si="1"/>
        <v>0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>
      <c r="A13" s="17"/>
      <c r="B13" s="24"/>
      <c r="C13" s="25"/>
      <c r="D13" s="26"/>
      <c r="E13" s="25"/>
      <c r="F13" s="25"/>
      <c r="G13" s="25"/>
      <c r="H13" s="2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>
      <c r="A14" s="12">
        <v>2</v>
      </c>
      <c r="B14" s="13" t="s">
        <v>28</v>
      </c>
      <c r="C14" s="27"/>
      <c r="D14" s="28"/>
      <c r="E14" s="27"/>
      <c r="F14" s="27"/>
      <c r="G14" s="27"/>
      <c r="H14" s="29">
        <f>SUM(H15,H26)</f>
        <v>0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30" t="s">
        <v>29</v>
      </c>
      <c r="B15" s="31" t="s">
        <v>30</v>
      </c>
      <c r="C15" s="32"/>
      <c r="D15" s="33"/>
      <c r="E15" s="31"/>
      <c r="F15" s="32"/>
      <c r="G15" s="34"/>
      <c r="H15" s="35">
        <f>SUM(H16:H24)</f>
        <v>0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17" t="s">
        <v>31</v>
      </c>
      <c r="B16" s="18" t="s">
        <v>32</v>
      </c>
      <c r="C16" s="19" t="s">
        <v>16</v>
      </c>
      <c r="D16" s="20">
        <v>1</v>
      </c>
      <c r="E16" s="18"/>
      <c r="F16" s="19"/>
      <c r="G16" s="23">
        <f t="shared" ref="G16:G24" si="2">E16+F16</f>
        <v>0</v>
      </c>
      <c r="H16" s="22">
        <f t="shared" ref="H16:H24" si="3">D16*G16</f>
        <v>0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>
      <c r="A17" s="17" t="s">
        <v>33</v>
      </c>
      <c r="B17" s="18" t="s">
        <v>34</v>
      </c>
      <c r="C17" s="19" t="s">
        <v>16</v>
      </c>
      <c r="D17" s="20">
        <v>1</v>
      </c>
      <c r="E17" s="18"/>
      <c r="F17" s="19"/>
      <c r="G17" s="23">
        <f t="shared" si="2"/>
        <v>0</v>
      </c>
      <c r="H17" s="22">
        <f t="shared" si="3"/>
        <v>0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>
      <c r="A18" s="17" t="s">
        <v>35</v>
      </c>
      <c r="B18" s="18" t="s">
        <v>36</v>
      </c>
      <c r="C18" s="19" t="s">
        <v>37</v>
      </c>
      <c r="D18" s="20">
        <v>3</v>
      </c>
      <c r="E18" s="18"/>
      <c r="F18" s="19"/>
      <c r="G18" s="23">
        <f t="shared" si="2"/>
        <v>0</v>
      </c>
      <c r="H18" s="22">
        <f t="shared" si="3"/>
        <v>0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>
      <c r="A19" s="17" t="s">
        <v>38</v>
      </c>
      <c r="B19" s="18" t="s">
        <v>39</v>
      </c>
      <c r="C19" s="19" t="s">
        <v>37</v>
      </c>
      <c r="D19" s="20">
        <v>3</v>
      </c>
      <c r="E19" s="18"/>
      <c r="F19" s="19"/>
      <c r="G19" s="23">
        <f t="shared" si="2"/>
        <v>0</v>
      </c>
      <c r="H19" s="22">
        <f t="shared" si="3"/>
        <v>0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>
      <c r="A20" s="17" t="s">
        <v>40</v>
      </c>
      <c r="B20" s="18" t="s">
        <v>41</v>
      </c>
      <c r="C20" s="19" t="s">
        <v>37</v>
      </c>
      <c r="D20" s="20">
        <v>3</v>
      </c>
      <c r="E20" s="18"/>
      <c r="F20" s="19"/>
      <c r="G20" s="23">
        <f t="shared" si="2"/>
        <v>0</v>
      </c>
      <c r="H20" s="22">
        <f t="shared" si="3"/>
        <v>0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5.75" customHeight="1">
      <c r="A21" s="17" t="s">
        <v>42</v>
      </c>
      <c r="B21" s="18" t="s">
        <v>43</v>
      </c>
      <c r="C21" s="19" t="s">
        <v>37</v>
      </c>
      <c r="D21" s="20">
        <v>3</v>
      </c>
      <c r="E21" s="18"/>
      <c r="F21" s="19"/>
      <c r="G21" s="23">
        <f t="shared" si="2"/>
        <v>0</v>
      </c>
      <c r="H21" s="22">
        <f t="shared" si="3"/>
        <v>0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.75" customHeight="1">
      <c r="A22" s="17" t="s">
        <v>44</v>
      </c>
      <c r="B22" s="18" t="s">
        <v>45</v>
      </c>
      <c r="C22" s="19" t="s">
        <v>37</v>
      </c>
      <c r="D22" s="20">
        <v>3</v>
      </c>
      <c r="E22" s="18"/>
      <c r="F22" s="19"/>
      <c r="G22" s="23">
        <f t="shared" si="2"/>
        <v>0</v>
      </c>
      <c r="H22" s="22">
        <f t="shared" si="3"/>
        <v>0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5.75" customHeight="1">
      <c r="A23" s="17" t="s">
        <v>46</v>
      </c>
      <c r="B23" s="18" t="s">
        <v>47</v>
      </c>
      <c r="C23" s="19" t="s">
        <v>37</v>
      </c>
      <c r="D23" s="20">
        <v>3</v>
      </c>
      <c r="E23" s="18"/>
      <c r="F23" s="19"/>
      <c r="G23" s="23">
        <f t="shared" si="2"/>
        <v>0</v>
      </c>
      <c r="H23" s="22">
        <f t="shared" si="3"/>
        <v>0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5.75" customHeight="1">
      <c r="A24" s="17" t="s">
        <v>48</v>
      </c>
      <c r="B24" s="18" t="s">
        <v>49</v>
      </c>
      <c r="C24" s="19" t="s">
        <v>13</v>
      </c>
      <c r="D24" s="20">
        <v>1</v>
      </c>
      <c r="E24" s="18"/>
      <c r="F24" s="19"/>
      <c r="G24" s="23">
        <f t="shared" si="2"/>
        <v>0</v>
      </c>
      <c r="H24" s="22">
        <f t="shared" si="3"/>
        <v>0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.75" customHeight="1">
      <c r="A25" s="36"/>
      <c r="B25" s="24"/>
      <c r="C25" s="25"/>
      <c r="D25" s="26"/>
      <c r="E25" s="25"/>
      <c r="F25" s="25"/>
      <c r="G25" s="25"/>
      <c r="H25" s="2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5.75" customHeight="1">
      <c r="A26" s="30" t="s">
        <v>50</v>
      </c>
      <c r="B26" s="31" t="s">
        <v>51</v>
      </c>
      <c r="C26" s="32"/>
      <c r="D26" s="33"/>
      <c r="E26" s="31"/>
      <c r="F26" s="32"/>
      <c r="G26" s="34"/>
      <c r="H26" s="35">
        <f>SUM(H27:H32)</f>
        <v>0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.75" customHeight="1">
      <c r="A27" s="17" t="s">
        <v>52</v>
      </c>
      <c r="B27" s="18" t="s">
        <v>53</v>
      </c>
      <c r="C27" s="19" t="s">
        <v>37</v>
      </c>
      <c r="D27" s="20">
        <v>3</v>
      </c>
      <c r="E27" s="18"/>
      <c r="F27" s="19"/>
      <c r="G27" s="23">
        <f t="shared" ref="G27:G32" si="4">E27+F27</f>
        <v>0</v>
      </c>
      <c r="H27" s="22">
        <f t="shared" ref="H27:H32" si="5">D27*G27</f>
        <v>0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.75" customHeight="1">
      <c r="A28" s="17" t="s">
        <v>54</v>
      </c>
      <c r="B28" s="18" t="s">
        <v>55</v>
      </c>
      <c r="C28" s="19" t="s">
        <v>16</v>
      </c>
      <c r="D28" s="20">
        <v>1</v>
      </c>
      <c r="E28" s="18"/>
      <c r="F28" s="19"/>
      <c r="G28" s="23">
        <f t="shared" si="4"/>
        <v>0</v>
      </c>
      <c r="H28" s="22">
        <f t="shared" si="5"/>
        <v>0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5.75" customHeight="1">
      <c r="A29" s="17" t="s">
        <v>56</v>
      </c>
      <c r="B29" s="18" t="s">
        <v>57</v>
      </c>
      <c r="C29" s="19" t="s">
        <v>16</v>
      </c>
      <c r="D29" s="20">
        <v>1</v>
      </c>
      <c r="E29" s="18"/>
      <c r="F29" s="19"/>
      <c r="G29" s="23">
        <f t="shared" si="4"/>
        <v>0</v>
      </c>
      <c r="H29" s="22">
        <f t="shared" si="5"/>
        <v>0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.75" customHeight="1">
      <c r="A30" s="17" t="s">
        <v>58</v>
      </c>
      <c r="B30" s="18" t="s">
        <v>59</v>
      </c>
      <c r="C30" s="19" t="s">
        <v>16</v>
      </c>
      <c r="D30" s="20">
        <v>1</v>
      </c>
      <c r="E30" s="18"/>
      <c r="F30" s="19"/>
      <c r="G30" s="23">
        <f t="shared" si="4"/>
        <v>0</v>
      </c>
      <c r="H30" s="22">
        <f t="shared" si="5"/>
        <v>0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5.75" customHeight="1">
      <c r="A31" s="17" t="s">
        <v>60</v>
      </c>
      <c r="B31" s="18" t="s">
        <v>61</v>
      </c>
      <c r="C31" s="19" t="s">
        <v>19</v>
      </c>
      <c r="D31" s="20">
        <v>150</v>
      </c>
      <c r="E31" s="18"/>
      <c r="F31" s="19"/>
      <c r="G31" s="23">
        <f t="shared" si="4"/>
        <v>0</v>
      </c>
      <c r="H31" s="22">
        <f t="shared" si="5"/>
        <v>0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5.75" customHeight="1">
      <c r="A32" s="17" t="s">
        <v>62</v>
      </c>
      <c r="B32" s="18" t="s">
        <v>63</v>
      </c>
      <c r="C32" s="19" t="s">
        <v>37</v>
      </c>
      <c r="D32" s="20">
        <v>3</v>
      </c>
      <c r="E32" s="18"/>
      <c r="F32" s="19"/>
      <c r="G32" s="23">
        <f t="shared" si="4"/>
        <v>0</v>
      </c>
      <c r="H32" s="22">
        <f t="shared" si="5"/>
        <v>0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5.75" customHeight="1">
      <c r="A33" s="36"/>
      <c r="B33" s="24"/>
      <c r="C33" s="25"/>
      <c r="D33" s="26"/>
      <c r="E33" s="25"/>
      <c r="F33" s="25"/>
      <c r="G33" s="25"/>
      <c r="H33" s="2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5.75" customHeight="1">
      <c r="A34" s="12">
        <v>3</v>
      </c>
      <c r="B34" s="13" t="s">
        <v>64</v>
      </c>
      <c r="C34" s="14"/>
      <c r="D34" s="15"/>
      <c r="E34" s="14"/>
      <c r="F34" s="14"/>
      <c r="G34" s="14"/>
      <c r="H34" s="37">
        <f>SUM(H35:H37)</f>
        <v>0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5.75" customHeight="1">
      <c r="A35" s="17" t="s">
        <v>65</v>
      </c>
      <c r="B35" s="18" t="s">
        <v>66</v>
      </c>
      <c r="C35" s="19" t="s">
        <v>37</v>
      </c>
      <c r="D35" s="20">
        <v>3</v>
      </c>
      <c r="E35" s="18"/>
      <c r="F35" s="19"/>
      <c r="G35" s="23">
        <f t="shared" ref="G35:G37" si="6">E35+F35</f>
        <v>0</v>
      </c>
      <c r="H35" s="22">
        <f t="shared" ref="H35:H37" si="7">D35*G35</f>
        <v>0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5.75" customHeight="1">
      <c r="A36" s="17" t="s">
        <v>67</v>
      </c>
      <c r="B36" s="18" t="s">
        <v>68</v>
      </c>
      <c r="C36" s="19" t="s">
        <v>37</v>
      </c>
      <c r="D36" s="20">
        <v>3</v>
      </c>
      <c r="E36" s="18"/>
      <c r="F36" s="19"/>
      <c r="G36" s="23">
        <f t="shared" si="6"/>
        <v>0</v>
      </c>
      <c r="H36" s="22">
        <f t="shared" si="7"/>
        <v>0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5.75" customHeight="1">
      <c r="A37" s="17" t="s">
        <v>69</v>
      </c>
      <c r="B37" s="18" t="s">
        <v>70</v>
      </c>
      <c r="C37" s="19" t="s">
        <v>37</v>
      </c>
      <c r="D37" s="20">
        <v>3</v>
      </c>
      <c r="E37" s="18"/>
      <c r="F37" s="19"/>
      <c r="G37" s="23">
        <f t="shared" si="6"/>
        <v>0</v>
      </c>
      <c r="H37" s="22">
        <f t="shared" si="7"/>
        <v>0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5.75" customHeight="1">
      <c r="A38" s="36"/>
      <c r="B38" s="24"/>
      <c r="C38" s="25"/>
      <c r="D38" s="26"/>
      <c r="E38" s="25"/>
      <c r="F38" s="25"/>
      <c r="G38" s="25"/>
      <c r="H38" s="2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5.75" customHeight="1">
      <c r="A39" s="12">
        <v>4</v>
      </c>
      <c r="B39" s="13" t="s">
        <v>71</v>
      </c>
      <c r="C39" s="14"/>
      <c r="D39" s="15"/>
      <c r="E39" s="14"/>
      <c r="F39" s="14"/>
      <c r="G39" s="14"/>
      <c r="H39" s="37">
        <f>SUM(H40:H52)</f>
        <v>0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5.75" customHeight="1">
      <c r="A40" s="17" t="s">
        <v>72</v>
      </c>
      <c r="B40" s="18" t="s">
        <v>73</v>
      </c>
      <c r="C40" s="19" t="s">
        <v>13</v>
      </c>
      <c r="D40" s="20">
        <v>1</v>
      </c>
      <c r="E40" s="18"/>
      <c r="F40" s="19"/>
      <c r="G40" s="23">
        <f t="shared" ref="G40:G52" si="8">E40+F40</f>
        <v>0</v>
      </c>
      <c r="H40" s="22">
        <f t="shared" ref="H40:H52" si="9">D40*G40</f>
        <v>0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5.75" customHeight="1">
      <c r="A41" s="17" t="s">
        <v>74</v>
      </c>
      <c r="B41" s="18" t="s">
        <v>75</v>
      </c>
      <c r="C41" s="19" t="s">
        <v>76</v>
      </c>
      <c r="D41" s="20">
        <v>4.4000000000000004</v>
      </c>
      <c r="E41" s="18"/>
      <c r="F41" s="19"/>
      <c r="G41" s="23">
        <f t="shared" si="8"/>
        <v>0</v>
      </c>
      <c r="H41" s="22">
        <f t="shared" si="9"/>
        <v>0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5.75" customHeight="1">
      <c r="A42" s="17" t="s">
        <v>77</v>
      </c>
      <c r="B42" s="18" t="s">
        <v>78</v>
      </c>
      <c r="C42" s="19" t="s">
        <v>13</v>
      </c>
      <c r="D42" s="20">
        <v>1</v>
      </c>
      <c r="E42" s="18"/>
      <c r="F42" s="19"/>
      <c r="G42" s="23">
        <f t="shared" si="8"/>
        <v>0</v>
      </c>
      <c r="H42" s="22">
        <f t="shared" si="9"/>
        <v>0</v>
      </c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5.75" customHeight="1">
      <c r="A43" s="17" t="s">
        <v>79</v>
      </c>
      <c r="B43" s="18" t="s">
        <v>80</v>
      </c>
      <c r="C43" s="19" t="s">
        <v>13</v>
      </c>
      <c r="D43" s="20">
        <v>1</v>
      </c>
      <c r="E43" s="18"/>
      <c r="F43" s="19"/>
      <c r="G43" s="23">
        <f t="shared" si="8"/>
        <v>0</v>
      </c>
      <c r="H43" s="22">
        <f t="shared" si="9"/>
        <v>0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5.75" customHeight="1">
      <c r="A44" s="17" t="s">
        <v>81</v>
      </c>
      <c r="B44" s="18" t="s">
        <v>82</v>
      </c>
      <c r="C44" s="19" t="s">
        <v>13</v>
      </c>
      <c r="D44" s="20">
        <v>1</v>
      </c>
      <c r="E44" s="18"/>
      <c r="F44" s="19"/>
      <c r="G44" s="23">
        <f t="shared" si="8"/>
        <v>0</v>
      </c>
      <c r="H44" s="22">
        <f t="shared" si="9"/>
        <v>0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5.75" customHeight="1">
      <c r="A45" s="17" t="s">
        <v>83</v>
      </c>
      <c r="B45" s="18" t="s">
        <v>84</v>
      </c>
      <c r="C45" s="19" t="s">
        <v>19</v>
      </c>
      <c r="D45" s="20">
        <v>35.5</v>
      </c>
      <c r="E45" s="18"/>
      <c r="F45" s="19"/>
      <c r="G45" s="23">
        <f t="shared" si="8"/>
        <v>0</v>
      </c>
      <c r="H45" s="22">
        <f t="shared" si="9"/>
        <v>0</v>
      </c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5.75" customHeight="1">
      <c r="A46" s="17" t="s">
        <v>85</v>
      </c>
      <c r="B46" s="18" t="s">
        <v>86</v>
      </c>
      <c r="C46" s="19" t="s">
        <v>19</v>
      </c>
      <c r="D46" s="20">
        <v>48.1</v>
      </c>
      <c r="E46" s="18"/>
      <c r="F46" s="19"/>
      <c r="G46" s="23">
        <f t="shared" si="8"/>
        <v>0</v>
      </c>
      <c r="H46" s="22">
        <f t="shared" si="9"/>
        <v>0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5.75" customHeight="1">
      <c r="A47" s="17" t="s">
        <v>87</v>
      </c>
      <c r="B47" s="18" t="s">
        <v>88</v>
      </c>
      <c r="C47" s="19" t="s">
        <v>89</v>
      </c>
      <c r="D47" s="20">
        <v>11.3</v>
      </c>
      <c r="E47" s="18"/>
      <c r="F47" s="19"/>
      <c r="G47" s="23">
        <f t="shared" si="8"/>
        <v>0</v>
      </c>
      <c r="H47" s="22">
        <f t="shared" si="9"/>
        <v>0</v>
      </c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.75" customHeight="1">
      <c r="A48" s="17" t="s">
        <v>90</v>
      </c>
      <c r="B48" s="18" t="s">
        <v>91</v>
      </c>
      <c r="C48" s="19" t="s">
        <v>16</v>
      </c>
      <c r="D48" s="20">
        <v>1</v>
      </c>
      <c r="E48" s="18"/>
      <c r="F48" s="19"/>
      <c r="G48" s="23">
        <f t="shared" si="8"/>
        <v>0</v>
      </c>
      <c r="H48" s="22">
        <f t="shared" si="9"/>
        <v>0</v>
      </c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5.75" customHeight="1">
      <c r="A49" s="17" t="s">
        <v>92</v>
      </c>
      <c r="B49" s="18" t="s">
        <v>93</v>
      </c>
      <c r="C49" s="19" t="s">
        <v>19</v>
      </c>
      <c r="D49" s="20">
        <v>4</v>
      </c>
      <c r="E49" s="18"/>
      <c r="F49" s="19"/>
      <c r="G49" s="23">
        <f t="shared" si="8"/>
        <v>0</v>
      </c>
      <c r="H49" s="22">
        <f t="shared" si="9"/>
        <v>0</v>
      </c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5.75" customHeight="1">
      <c r="A50" s="17" t="s">
        <v>94</v>
      </c>
      <c r="B50" s="38" t="s">
        <v>95</v>
      </c>
      <c r="C50" s="19" t="s">
        <v>96</v>
      </c>
      <c r="D50" s="20">
        <v>20</v>
      </c>
      <c r="E50" s="18"/>
      <c r="F50" s="19"/>
      <c r="G50" s="23">
        <f t="shared" si="8"/>
        <v>0</v>
      </c>
      <c r="H50" s="22">
        <f t="shared" si="9"/>
        <v>0</v>
      </c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5.75" customHeight="1">
      <c r="A51" s="17" t="s">
        <v>97</v>
      </c>
      <c r="B51" s="18" t="s">
        <v>98</v>
      </c>
      <c r="C51" s="19" t="s">
        <v>99</v>
      </c>
      <c r="D51" s="20">
        <v>165</v>
      </c>
      <c r="E51" s="18"/>
      <c r="F51" s="19"/>
      <c r="G51" s="23">
        <f t="shared" si="8"/>
        <v>0</v>
      </c>
      <c r="H51" s="22">
        <f t="shared" si="9"/>
        <v>0</v>
      </c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5.75" customHeight="1">
      <c r="A52" s="17" t="s">
        <v>100</v>
      </c>
      <c r="B52" s="18" t="s">
        <v>101</v>
      </c>
      <c r="C52" s="19" t="s">
        <v>102</v>
      </c>
      <c r="D52" s="20">
        <v>165</v>
      </c>
      <c r="E52" s="18"/>
      <c r="F52" s="19"/>
      <c r="G52" s="23">
        <f t="shared" si="8"/>
        <v>0</v>
      </c>
      <c r="H52" s="22">
        <f t="shared" si="9"/>
        <v>0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5.75" customHeight="1">
      <c r="A53" s="36"/>
      <c r="B53" s="24"/>
      <c r="C53" s="25"/>
      <c r="D53" s="26"/>
      <c r="E53" s="25"/>
      <c r="F53" s="25"/>
      <c r="G53" s="25"/>
      <c r="H53" s="2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5.75" customHeight="1">
      <c r="A54" s="39">
        <v>5</v>
      </c>
      <c r="B54" s="13" t="s">
        <v>103</v>
      </c>
      <c r="C54" s="14"/>
      <c r="D54" s="15"/>
      <c r="E54" s="14"/>
      <c r="F54" s="14"/>
      <c r="G54" s="14"/>
      <c r="H54" s="37">
        <f>SUM(H55:H70)</f>
        <v>0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5.75" customHeight="1">
      <c r="A55" s="40" t="s">
        <v>104</v>
      </c>
      <c r="B55" s="18" t="s">
        <v>105</v>
      </c>
      <c r="C55" s="19" t="s">
        <v>106</v>
      </c>
      <c r="D55" s="20">
        <v>46.2</v>
      </c>
      <c r="E55" s="18"/>
      <c r="F55" s="19"/>
      <c r="G55" s="23">
        <f t="shared" ref="G55:G59" si="10">E53+F53</f>
        <v>0</v>
      </c>
      <c r="H55" s="22">
        <f t="shared" ref="H55:H59" si="11">D53*G55</f>
        <v>0</v>
      </c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5.75" customHeight="1">
      <c r="A56" s="40" t="s">
        <v>107</v>
      </c>
      <c r="B56" s="18" t="s">
        <v>108</v>
      </c>
      <c r="C56" s="19" t="s">
        <v>106</v>
      </c>
      <c r="D56" s="20">
        <v>6.6000000000000005</v>
      </c>
      <c r="E56" s="18"/>
      <c r="F56" s="41"/>
      <c r="G56" s="23">
        <f t="shared" si="10"/>
        <v>0</v>
      </c>
      <c r="H56" s="22">
        <f t="shared" si="11"/>
        <v>0</v>
      </c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</row>
    <row r="57" spans="1:26" ht="15.75" customHeight="1">
      <c r="A57" s="40" t="s">
        <v>109</v>
      </c>
      <c r="B57" s="18" t="s">
        <v>110</v>
      </c>
      <c r="C57" s="19" t="s">
        <v>106</v>
      </c>
      <c r="D57" s="20">
        <v>19.8</v>
      </c>
      <c r="E57" s="18"/>
      <c r="F57" s="41"/>
      <c r="G57" s="23">
        <f t="shared" si="10"/>
        <v>0</v>
      </c>
      <c r="H57" s="22">
        <f t="shared" si="11"/>
        <v>0</v>
      </c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</row>
    <row r="58" spans="1:26" ht="15.75" customHeight="1">
      <c r="A58" s="40" t="s">
        <v>111</v>
      </c>
      <c r="B58" s="18" t="s">
        <v>112</v>
      </c>
      <c r="C58" s="19" t="s">
        <v>106</v>
      </c>
      <c r="D58" s="20">
        <v>72.600000000000009</v>
      </c>
      <c r="E58" s="18"/>
      <c r="F58" s="41"/>
      <c r="G58" s="23">
        <f t="shared" si="10"/>
        <v>0</v>
      </c>
      <c r="H58" s="22">
        <f t="shared" si="11"/>
        <v>0</v>
      </c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</row>
    <row r="59" spans="1:26" ht="15.75" customHeight="1">
      <c r="A59" s="40" t="s">
        <v>113</v>
      </c>
      <c r="B59" s="18" t="s">
        <v>114</v>
      </c>
      <c r="C59" s="19" t="s">
        <v>13</v>
      </c>
      <c r="D59" s="20">
        <v>16</v>
      </c>
      <c r="E59" s="18"/>
      <c r="F59" s="19"/>
      <c r="G59" s="23">
        <f t="shared" si="10"/>
        <v>0</v>
      </c>
      <c r="H59" s="22">
        <f t="shared" si="11"/>
        <v>0</v>
      </c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5.75" customHeight="1">
      <c r="A60" s="40" t="s">
        <v>115</v>
      </c>
      <c r="B60" s="18" t="s">
        <v>116</v>
      </c>
      <c r="C60" s="19" t="s">
        <v>13</v>
      </c>
      <c r="D60" s="20">
        <v>88</v>
      </c>
      <c r="E60" s="18"/>
      <c r="F60" s="19"/>
      <c r="G60" s="23">
        <f t="shared" ref="G60:G61" si="12">E59+F59</f>
        <v>0</v>
      </c>
      <c r="H60" s="22">
        <f t="shared" ref="H60:H61" si="13">D59*G60</f>
        <v>0</v>
      </c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5.75" customHeight="1">
      <c r="A61" s="40" t="s">
        <v>117</v>
      </c>
      <c r="B61" s="18" t="s">
        <v>118</v>
      </c>
      <c r="C61" s="19" t="s">
        <v>13</v>
      </c>
      <c r="D61" s="20">
        <v>58</v>
      </c>
      <c r="E61" s="18"/>
      <c r="F61" s="19"/>
      <c r="G61" s="23">
        <f t="shared" si="12"/>
        <v>0</v>
      </c>
      <c r="H61" s="22">
        <f t="shared" si="13"/>
        <v>0</v>
      </c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5.75" customHeight="1">
      <c r="A62" s="40" t="s">
        <v>119</v>
      </c>
      <c r="B62" s="18" t="s">
        <v>120</v>
      </c>
      <c r="C62" s="19" t="s">
        <v>106</v>
      </c>
      <c r="D62" s="20">
        <v>19.8</v>
      </c>
      <c r="E62" s="18"/>
      <c r="F62" s="19"/>
      <c r="G62" s="23">
        <f t="shared" ref="G62:G68" si="14">E60+F60</f>
        <v>0</v>
      </c>
      <c r="H62" s="22">
        <f t="shared" ref="H62:H68" si="15">D60*G62</f>
        <v>0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5.75" customHeight="1">
      <c r="A63" s="40" t="s">
        <v>121</v>
      </c>
      <c r="B63" s="18" t="s">
        <v>122</v>
      </c>
      <c r="C63" s="19" t="s">
        <v>19</v>
      </c>
      <c r="D63" s="20">
        <v>12.65</v>
      </c>
      <c r="E63" s="18"/>
      <c r="F63" s="19"/>
      <c r="G63" s="23">
        <f t="shared" si="14"/>
        <v>0</v>
      </c>
      <c r="H63" s="22">
        <f t="shared" si="15"/>
        <v>0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5.75" customHeight="1">
      <c r="A64" s="40" t="s">
        <v>123</v>
      </c>
      <c r="B64" s="18" t="s">
        <v>124</v>
      </c>
      <c r="C64" s="19" t="s">
        <v>13</v>
      </c>
      <c r="D64" s="20">
        <v>2</v>
      </c>
      <c r="E64" s="18"/>
      <c r="F64" s="19"/>
      <c r="G64" s="23">
        <f t="shared" si="14"/>
        <v>0</v>
      </c>
      <c r="H64" s="22">
        <f t="shared" si="15"/>
        <v>0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5.75" customHeight="1">
      <c r="A65" s="40" t="s">
        <v>125</v>
      </c>
      <c r="B65" s="18" t="s">
        <v>126</v>
      </c>
      <c r="C65" s="19" t="s">
        <v>106</v>
      </c>
      <c r="D65" s="20">
        <v>72.600000000000009</v>
      </c>
      <c r="E65" s="18"/>
      <c r="F65" s="19"/>
      <c r="G65" s="23">
        <f t="shared" si="14"/>
        <v>0</v>
      </c>
      <c r="H65" s="22">
        <f t="shared" si="15"/>
        <v>0</v>
      </c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5.75" customHeight="1">
      <c r="A66" s="40" t="s">
        <v>127</v>
      </c>
      <c r="B66" s="18" t="s">
        <v>128</v>
      </c>
      <c r="C66" s="19" t="s">
        <v>106</v>
      </c>
      <c r="D66" s="20">
        <v>92.4</v>
      </c>
      <c r="E66" s="18"/>
      <c r="F66" s="19"/>
      <c r="G66" s="23">
        <f t="shared" si="14"/>
        <v>0</v>
      </c>
      <c r="H66" s="22">
        <f t="shared" si="15"/>
        <v>0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5.75" customHeight="1">
      <c r="A67" s="40" t="s">
        <v>129</v>
      </c>
      <c r="B67" s="18" t="s">
        <v>130</v>
      </c>
      <c r="C67" s="19" t="s">
        <v>13</v>
      </c>
      <c r="D67" s="20">
        <v>6</v>
      </c>
      <c r="E67" s="18"/>
      <c r="F67" s="19"/>
      <c r="G67" s="23">
        <f t="shared" si="14"/>
        <v>0</v>
      </c>
      <c r="H67" s="22">
        <f t="shared" si="15"/>
        <v>0</v>
      </c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5.75" customHeight="1">
      <c r="A68" s="40" t="s">
        <v>131</v>
      </c>
      <c r="B68" s="18" t="s">
        <v>132</v>
      </c>
      <c r="C68" s="19" t="s">
        <v>13</v>
      </c>
      <c r="D68" s="20">
        <v>7</v>
      </c>
      <c r="E68" s="18"/>
      <c r="F68" s="19"/>
      <c r="G68" s="23">
        <f t="shared" si="14"/>
        <v>0</v>
      </c>
      <c r="H68" s="22">
        <f t="shared" si="15"/>
        <v>0</v>
      </c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5.75" customHeight="1">
      <c r="A69" s="40" t="s">
        <v>133</v>
      </c>
      <c r="B69" s="18" t="s">
        <v>134</v>
      </c>
      <c r="C69" s="19" t="s">
        <v>13</v>
      </c>
      <c r="D69" s="20">
        <v>10</v>
      </c>
      <c r="E69" s="18"/>
      <c r="F69" s="19"/>
      <c r="G69" s="23">
        <f t="shared" ref="G69:G70" si="16">E69+F69</f>
        <v>0</v>
      </c>
      <c r="H69" s="22">
        <f t="shared" ref="H69:H70" si="17">D69*G69</f>
        <v>0</v>
      </c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5" customHeight="1">
      <c r="A70" s="40" t="s">
        <v>135</v>
      </c>
      <c r="B70" s="18" t="s">
        <v>136</v>
      </c>
      <c r="C70" s="19" t="s">
        <v>16</v>
      </c>
      <c r="D70" s="20">
        <v>1</v>
      </c>
      <c r="E70" s="18"/>
      <c r="F70" s="19"/>
      <c r="G70" s="23">
        <f t="shared" si="16"/>
        <v>0</v>
      </c>
      <c r="H70" s="22">
        <f t="shared" si="17"/>
        <v>0</v>
      </c>
    </row>
    <row r="71" spans="1:26" ht="15.75" customHeight="1">
      <c r="A71" s="36"/>
      <c r="B71" s="24"/>
      <c r="C71" s="25"/>
      <c r="D71" s="26"/>
      <c r="E71" s="25"/>
      <c r="F71" s="25"/>
      <c r="G71" s="25"/>
      <c r="H71" s="2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.75" customHeight="1">
      <c r="A72" s="39">
        <v>6</v>
      </c>
      <c r="B72" s="13" t="s">
        <v>137</v>
      </c>
      <c r="C72" s="14"/>
      <c r="D72" s="15"/>
      <c r="E72" s="14"/>
      <c r="F72" s="14"/>
      <c r="G72" s="14"/>
      <c r="H72" s="37">
        <f>SUM(H73:H75)</f>
        <v>0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.75" customHeight="1">
      <c r="A73" s="40" t="s">
        <v>138</v>
      </c>
      <c r="B73" s="18" t="s">
        <v>139</v>
      </c>
      <c r="C73" s="19" t="s">
        <v>140</v>
      </c>
      <c r="D73" s="20">
        <v>41.4</v>
      </c>
      <c r="E73" s="18"/>
      <c r="F73" s="19"/>
      <c r="G73" s="23">
        <f t="shared" ref="G73:G75" si="18">E73+F73</f>
        <v>0</v>
      </c>
      <c r="H73" s="22">
        <f t="shared" ref="H73:H75" si="19">D73*G73</f>
        <v>0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.75" customHeight="1">
      <c r="A74" s="40" t="s">
        <v>141</v>
      </c>
      <c r="B74" s="18" t="s">
        <v>142</v>
      </c>
      <c r="C74" s="19" t="s">
        <v>13</v>
      </c>
      <c r="D74" s="20">
        <v>28</v>
      </c>
      <c r="E74" s="18"/>
      <c r="F74" s="19"/>
      <c r="G74" s="23">
        <f t="shared" si="18"/>
        <v>0</v>
      </c>
      <c r="H74" s="22">
        <f t="shared" si="19"/>
        <v>0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5.75" customHeight="1">
      <c r="A75" s="40" t="s">
        <v>143</v>
      </c>
      <c r="B75" s="18" t="s">
        <v>144</v>
      </c>
      <c r="C75" s="19" t="s">
        <v>19</v>
      </c>
      <c r="D75" s="20">
        <v>1.1499999999999999</v>
      </c>
      <c r="E75" s="18"/>
      <c r="F75" s="19"/>
      <c r="G75" s="23">
        <f t="shared" si="18"/>
        <v>0</v>
      </c>
      <c r="H75" s="22">
        <f t="shared" si="19"/>
        <v>0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5.75" customHeight="1">
      <c r="A76" s="36"/>
      <c r="B76" s="24"/>
      <c r="C76" s="25"/>
      <c r="D76" s="26"/>
      <c r="E76" s="25"/>
      <c r="F76" s="25"/>
      <c r="G76" s="25"/>
      <c r="H76" s="2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5.75" customHeight="1">
      <c r="A77" s="12">
        <v>7</v>
      </c>
      <c r="B77" s="13" t="s">
        <v>145</v>
      </c>
      <c r="C77" s="14"/>
      <c r="D77" s="15"/>
      <c r="E77" s="14"/>
      <c r="F77" s="14"/>
      <c r="G77" s="14"/>
      <c r="H77" s="37">
        <f>SUM(H78:H81)</f>
        <v>0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5.75" customHeight="1">
      <c r="A78" s="17" t="s">
        <v>146</v>
      </c>
      <c r="B78" s="43" t="s">
        <v>147</v>
      </c>
      <c r="C78" s="44" t="s">
        <v>148</v>
      </c>
      <c r="D78" s="45">
        <v>281.3</v>
      </c>
      <c r="E78" s="18"/>
      <c r="F78" s="44"/>
      <c r="G78" s="46">
        <f t="shared" ref="G78:G81" si="20">E78+F78</f>
        <v>0</v>
      </c>
      <c r="H78" s="47">
        <f t="shared" ref="H78:H81" si="21">D78*G78</f>
        <v>0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5.75" customHeight="1">
      <c r="A79" s="17" t="s">
        <v>149</v>
      </c>
      <c r="B79" s="18" t="s">
        <v>150</v>
      </c>
      <c r="C79" s="19" t="s">
        <v>151</v>
      </c>
      <c r="D79" s="20">
        <v>17</v>
      </c>
      <c r="E79" s="18"/>
      <c r="F79" s="19"/>
      <c r="G79" s="23">
        <f t="shared" si="20"/>
        <v>0</v>
      </c>
      <c r="H79" s="22">
        <f t="shared" si="21"/>
        <v>0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5.75" customHeight="1">
      <c r="A80" s="17" t="s">
        <v>152</v>
      </c>
      <c r="B80" s="18" t="s">
        <v>153</v>
      </c>
      <c r="C80" s="48" t="s">
        <v>19</v>
      </c>
      <c r="D80" s="20">
        <v>36.799999999999997</v>
      </c>
      <c r="E80" s="18"/>
      <c r="F80" s="19"/>
      <c r="G80" s="23">
        <f t="shared" si="20"/>
        <v>0</v>
      </c>
      <c r="H80" s="22">
        <f t="shared" si="21"/>
        <v>0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5.75" customHeight="1">
      <c r="A81" s="17" t="s">
        <v>154</v>
      </c>
      <c r="B81" s="18" t="s">
        <v>155</v>
      </c>
      <c r="C81" s="48" t="s">
        <v>13</v>
      </c>
      <c r="D81" s="20">
        <v>17</v>
      </c>
      <c r="E81" s="18"/>
      <c r="F81" s="49"/>
      <c r="G81" s="23">
        <f t="shared" si="20"/>
        <v>0</v>
      </c>
      <c r="H81" s="22">
        <f t="shared" si="21"/>
        <v>0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5.75" customHeight="1">
      <c r="A82" s="36"/>
      <c r="B82" s="24"/>
      <c r="C82" s="25"/>
      <c r="D82" s="26"/>
      <c r="E82" s="25"/>
      <c r="F82" s="25"/>
      <c r="G82" s="25"/>
      <c r="H82" s="2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5.75" customHeight="1">
      <c r="A83" s="12">
        <v>8</v>
      </c>
      <c r="B83" s="13" t="s">
        <v>156</v>
      </c>
      <c r="C83" s="14"/>
      <c r="D83" s="15"/>
      <c r="E83" s="14"/>
      <c r="F83" s="14"/>
      <c r="G83" s="14"/>
      <c r="H83" s="37">
        <f>SUM(H84:H89)</f>
        <v>0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5.75" customHeight="1">
      <c r="A84" s="17" t="s">
        <v>157</v>
      </c>
      <c r="B84" s="18" t="s">
        <v>158</v>
      </c>
      <c r="C84" s="19" t="s">
        <v>13</v>
      </c>
      <c r="D84" s="20">
        <v>1</v>
      </c>
      <c r="E84" s="18"/>
      <c r="F84" s="19"/>
      <c r="G84" s="23">
        <f t="shared" ref="G84:G89" si="22">E84+F84</f>
        <v>0</v>
      </c>
      <c r="H84" s="22">
        <f t="shared" ref="H84:H89" si="23">D84*G84</f>
        <v>0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5.75" customHeight="1">
      <c r="A85" s="17" t="s">
        <v>159</v>
      </c>
      <c r="B85" s="18" t="s">
        <v>160</v>
      </c>
      <c r="C85" s="19" t="s">
        <v>13</v>
      </c>
      <c r="D85" s="20">
        <v>1</v>
      </c>
      <c r="E85" s="18"/>
      <c r="F85" s="19"/>
      <c r="G85" s="23">
        <f t="shared" si="22"/>
        <v>0</v>
      </c>
      <c r="H85" s="22">
        <f t="shared" si="23"/>
        <v>0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5.75" customHeight="1">
      <c r="A86" s="17" t="s">
        <v>161</v>
      </c>
      <c r="B86" s="18" t="s">
        <v>162</v>
      </c>
      <c r="C86" s="19" t="s">
        <v>13</v>
      </c>
      <c r="D86" s="20">
        <v>1</v>
      </c>
      <c r="E86" s="18"/>
      <c r="F86" s="19"/>
      <c r="G86" s="23">
        <f t="shared" si="22"/>
        <v>0</v>
      </c>
      <c r="H86" s="22">
        <f t="shared" si="23"/>
        <v>0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5.75" customHeight="1">
      <c r="A87" s="17" t="s">
        <v>163</v>
      </c>
      <c r="B87" s="18" t="s">
        <v>164</v>
      </c>
      <c r="C87" s="19" t="s">
        <v>13</v>
      </c>
      <c r="D87" s="20">
        <v>1</v>
      </c>
      <c r="E87" s="18"/>
      <c r="F87" s="19"/>
      <c r="G87" s="23">
        <f t="shared" si="22"/>
        <v>0</v>
      </c>
      <c r="H87" s="22">
        <f t="shared" si="23"/>
        <v>0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5.75" customHeight="1">
      <c r="A88" s="17" t="s">
        <v>165</v>
      </c>
      <c r="B88" s="18" t="s">
        <v>166</v>
      </c>
      <c r="C88" s="19" t="s">
        <v>13</v>
      </c>
      <c r="D88" s="20">
        <v>1</v>
      </c>
      <c r="E88" s="18"/>
      <c r="F88" s="19"/>
      <c r="G88" s="23">
        <f t="shared" si="22"/>
        <v>0</v>
      </c>
      <c r="H88" s="22">
        <f t="shared" si="23"/>
        <v>0</v>
      </c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5.75" customHeight="1">
      <c r="A89" s="17" t="s">
        <v>167</v>
      </c>
      <c r="B89" s="18" t="s">
        <v>168</v>
      </c>
      <c r="C89" s="19" t="s">
        <v>19</v>
      </c>
      <c r="D89" s="20">
        <v>12</v>
      </c>
      <c r="E89" s="18"/>
      <c r="F89" s="19"/>
      <c r="G89" s="23">
        <f t="shared" si="22"/>
        <v>0</v>
      </c>
      <c r="H89" s="22">
        <f t="shared" si="23"/>
        <v>0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5.75" customHeight="1">
      <c r="A90" s="50"/>
      <c r="B90" s="51"/>
      <c r="C90" s="19"/>
      <c r="D90" s="20"/>
      <c r="E90" s="19"/>
      <c r="F90" s="19"/>
      <c r="G90" s="23"/>
      <c r="H90" s="2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</row>
    <row r="91" spans="1:26" ht="15.75" customHeight="1">
      <c r="A91" s="12">
        <v>9</v>
      </c>
      <c r="B91" s="13" t="s">
        <v>169</v>
      </c>
      <c r="C91" s="14"/>
      <c r="D91" s="15"/>
      <c r="E91" s="14"/>
      <c r="F91" s="14"/>
      <c r="G91" s="14"/>
      <c r="H91" s="37">
        <f>SUM(H92:H99)</f>
        <v>0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5.75" customHeight="1">
      <c r="A92" s="17" t="s">
        <v>170</v>
      </c>
      <c r="B92" s="18" t="s">
        <v>171</v>
      </c>
      <c r="C92" s="19" t="s">
        <v>13</v>
      </c>
      <c r="D92" s="20">
        <v>1</v>
      </c>
      <c r="E92" s="18"/>
      <c r="F92" s="19"/>
      <c r="G92" s="23">
        <f t="shared" ref="G92:G99" si="24">E92+F92</f>
        <v>0</v>
      </c>
      <c r="H92" s="22">
        <f t="shared" ref="H92:H99" si="25">D92*G92</f>
        <v>0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5.75" customHeight="1">
      <c r="A93" s="17" t="s">
        <v>172</v>
      </c>
      <c r="B93" s="18" t="s">
        <v>173</v>
      </c>
      <c r="C93" s="19" t="s">
        <v>13</v>
      </c>
      <c r="D93" s="20">
        <v>1</v>
      </c>
      <c r="E93" s="18"/>
      <c r="F93" s="19"/>
      <c r="G93" s="23">
        <f t="shared" si="24"/>
        <v>0</v>
      </c>
      <c r="H93" s="22">
        <f t="shared" si="25"/>
        <v>0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5.75" customHeight="1">
      <c r="A94" s="17" t="s">
        <v>174</v>
      </c>
      <c r="B94" s="18" t="s">
        <v>175</v>
      </c>
      <c r="C94" s="19" t="s">
        <v>13</v>
      </c>
      <c r="D94" s="20">
        <v>1</v>
      </c>
      <c r="E94" s="18"/>
      <c r="F94" s="19"/>
      <c r="G94" s="23">
        <f t="shared" si="24"/>
        <v>0</v>
      </c>
      <c r="H94" s="22">
        <f t="shared" si="25"/>
        <v>0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5.75" customHeight="1">
      <c r="A95" s="17" t="s">
        <v>176</v>
      </c>
      <c r="B95" s="18" t="s">
        <v>177</v>
      </c>
      <c r="C95" s="19" t="s">
        <v>13</v>
      </c>
      <c r="D95" s="20">
        <v>1</v>
      </c>
      <c r="E95" s="18"/>
      <c r="F95" s="19"/>
      <c r="G95" s="23">
        <f t="shared" si="24"/>
        <v>0</v>
      </c>
      <c r="H95" s="22">
        <f t="shared" si="25"/>
        <v>0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5.75" customHeight="1">
      <c r="A96" s="17" t="s">
        <v>178</v>
      </c>
      <c r="B96" s="18" t="s">
        <v>179</v>
      </c>
      <c r="C96" s="19" t="s">
        <v>13</v>
      </c>
      <c r="D96" s="20">
        <v>1</v>
      </c>
      <c r="E96" s="18"/>
      <c r="F96" s="19"/>
      <c r="G96" s="23">
        <f t="shared" si="24"/>
        <v>0</v>
      </c>
      <c r="H96" s="22">
        <f t="shared" si="25"/>
        <v>0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5.75" customHeight="1">
      <c r="A97" s="17" t="s">
        <v>180</v>
      </c>
      <c r="B97" s="18" t="s">
        <v>181</v>
      </c>
      <c r="C97" s="19" t="s">
        <v>13</v>
      </c>
      <c r="D97" s="20">
        <v>3</v>
      </c>
      <c r="E97" s="18"/>
      <c r="F97" s="19"/>
      <c r="G97" s="23">
        <f t="shared" si="24"/>
        <v>0</v>
      </c>
      <c r="H97" s="22">
        <f t="shared" si="25"/>
        <v>0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5.75" customHeight="1">
      <c r="A98" s="17" t="s">
        <v>182</v>
      </c>
      <c r="B98" s="18" t="s">
        <v>183</v>
      </c>
      <c r="C98" s="19" t="s">
        <v>13</v>
      </c>
      <c r="D98" s="20">
        <v>2</v>
      </c>
      <c r="E98" s="18"/>
      <c r="F98" s="19"/>
      <c r="G98" s="23">
        <f t="shared" si="24"/>
        <v>0</v>
      </c>
      <c r="H98" s="22">
        <f t="shared" si="25"/>
        <v>0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5.75" customHeight="1">
      <c r="A99" s="17" t="s">
        <v>184</v>
      </c>
      <c r="B99" s="18" t="s">
        <v>185</v>
      </c>
      <c r="C99" s="19" t="s">
        <v>16</v>
      </c>
      <c r="D99" s="20">
        <v>1</v>
      </c>
      <c r="E99" s="19"/>
      <c r="F99" s="19"/>
      <c r="G99" s="23">
        <f t="shared" si="24"/>
        <v>0</v>
      </c>
      <c r="H99" s="22">
        <f t="shared" si="25"/>
        <v>0</v>
      </c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</row>
    <row r="100" spans="1:26" ht="15.75" customHeight="1">
      <c r="A100" s="50"/>
      <c r="B100" s="51"/>
      <c r="C100" s="19"/>
      <c r="D100" s="20"/>
      <c r="E100" s="19"/>
      <c r="F100" s="19"/>
      <c r="G100" s="23"/>
      <c r="H100" s="2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</row>
    <row r="101" spans="1:26" ht="15.75" customHeight="1">
      <c r="A101" s="12">
        <v>10</v>
      </c>
      <c r="B101" s="13" t="s">
        <v>186</v>
      </c>
      <c r="C101" s="14"/>
      <c r="D101" s="15"/>
      <c r="E101" s="14"/>
      <c r="F101" s="14"/>
      <c r="G101" s="14"/>
      <c r="H101" s="37">
        <f>SUM(H102:H108)</f>
        <v>0</v>
      </c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5.75" customHeight="1">
      <c r="A102" s="17" t="s">
        <v>187</v>
      </c>
      <c r="B102" s="18" t="s">
        <v>188</v>
      </c>
      <c r="C102" s="19" t="s">
        <v>19</v>
      </c>
      <c r="D102" s="20">
        <v>55.3</v>
      </c>
      <c r="E102" s="18"/>
      <c r="F102" s="19"/>
      <c r="G102" s="23">
        <f t="shared" ref="G102:G108" si="26">E102+F102</f>
        <v>0</v>
      </c>
      <c r="H102" s="22">
        <f t="shared" ref="H102:H108" si="27">D102*G102</f>
        <v>0</v>
      </c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5.75" customHeight="1">
      <c r="A103" s="17" t="s">
        <v>189</v>
      </c>
      <c r="B103" s="18" t="s">
        <v>190</v>
      </c>
      <c r="C103" s="19" t="s">
        <v>19</v>
      </c>
      <c r="D103" s="20">
        <v>55.3</v>
      </c>
      <c r="E103" s="18"/>
      <c r="F103" s="19"/>
      <c r="G103" s="23">
        <f t="shared" si="26"/>
        <v>0</v>
      </c>
      <c r="H103" s="22">
        <f t="shared" si="27"/>
        <v>0</v>
      </c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5.75" customHeight="1">
      <c r="A104" s="17" t="s">
        <v>191</v>
      </c>
      <c r="B104" s="18" t="s">
        <v>192</v>
      </c>
      <c r="C104" s="19" t="s">
        <v>19</v>
      </c>
      <c r="D104" s="20">
        <v>55.3</v>
      </c>
      <c r="E104" s="18"/>
      <c r="F104" s="19"/>
      <c r="G104" s="23">
        <f t="shared" si="26"/>
        <v>0</v>
      </c>
      <c r="H104" s="22">
        <f t="shared" si="27"/>
        <v>0</v>
      </c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5.75" customHeight="1">
      <c r="A105" s="17" t="s">
        <v>193</v>
      </c>
      <c r="B105" s="18" t="s">
        <v>194</v>
      </c>
      <c r="C105" s="19" t="s">
        <v>19</v>
      </c>
      <c r="D105" s="20">
        <v>73.599999999999994</v>
      </c>
      <c r="E105" s="18"/>
      <c r="F105" s="19"/>
      <c r="G105" s="23">
        <f t="shared" si="26"/>
        <v>0</v>
      </c>
      <c r="H105" s="22">
        <f t="shared" si="27"/>
        <v>0</v>
      </c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5.75" customHeight="1">
      <c r="A106" s="17" t="s">
        <v>195</v>
      </c>
      <c r="B106" s="18" t="s">
        <v>196</v>
      </c>
      <c r="C106" s="19" t="s">
        <v>19</v>
      </c>
      <c r="D106" s="20">
        <v>73.599999999999994</v>
      </c>
      <c r="E106" s="18"/>
      <c r="F106" s="19"/>
      <c r="G106" s="23">
        <f t="shared" si="26"/>
        <v>0</v>
      </c>
      <c r="H106" s="22">
        <f t="shared" si="27"/>
        <v>0</v>
      </c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5.75" customHeight="1">
      <c r="A107" s="17" t="s">
        <v>197</v>
      </c>
      <c r="B107" s="18" t="s">
        <v>198</v>
      </c>
      <c r="C107" s="19" t="s">
        <v>19</v>
      </c>
      <c r="D107" s="20">
        <v>73.599999999999994</v>
      </c>
      <c r="E107" s="18"/>
      <c r="F107" s="19"/>
      <c r="G107" s="23">
        <f t="shared" si="26"/>
        <v>0</v>
      </c>
      <c r="H107" s="22">
        <f t="shared" si="27"/>
        <v>0</v>
      </c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5.75" customHeight="1">
      <c r="A108" s="17" t="s">
        <v>199</v>
      </c>
      <c r="B108" s="18" t="s">
        <v>200</v>
      </c>
      <c r="C108" s="19" t="s">
        <v>19</v>
      </c>
      <c r="D108" s="20">
        <v>73.599999999999994</v>
      </c>
      <c r="E108" s="18"/>
      <c r="F108" s="19"/>
      <c r="G108" s="23">
        <f t="shared" si="26"/>
        <v>0</v>
      </c>
      <c r="H108" s="22">
        <f t="shared" si="27"/>
        <v>0</v>
      </c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5.75" customHeight="1">
      <c r="A109" s="36"/>
      <c r="B109" s="24"/>
      <c r="C109" s="25"/>
      <c r="D109" s="26"/>
      <c r="E109" s="25"/>
      <c r="F109" s="25"/>
      <c r="G109" s="25"/>
      <c r="H109" s="2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5.75" customHeight="1">
      <c r="A110" s="12">
        <v>11</v>
      </c>
      <c r="B110" s="13" t="s">
        <v>201</v>
      </c>
      <c r="C110" s="14"/>
      <c r="D110" s="15"/>
      <c r="E110" s="14"/>
      <c r="F110" s="14"/>
      <c r="G110" s="14"/>
      <c r="H110" s="37">
        <f>SUM(H111:H112)</f>
        <v>0</v>
      </c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5.75" customHeight="1">
      <c r="A111" s="17" t="s">
        <v>202</v>
      </c>
      <c r="B111" s="18" t="s">
        <v>203</v>
      </c>
      <c r="C111" s="19" t="s">
        <v>19</v>
      </c>
      <c r="D111" s="20">
        <v>118.45</v>
      </c>
      <c r="E111" s="18"/>
      <c r="F111" s="19"/>
      <c r="G111" s="23">
        <f t="shared" ref="G111:G112" si="28">E111+F111</f>
        <v>0</v>
      </c>
      <c r="H111" s="22">
        <f t="shared" ref="H111:H112" si="29">D111*G111</f>
        <v>0</v>
      </c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5.75" customHeight="1">
      <c r="A112" s="17" t="s">
        <v>204</v>
      </c>
      <c r="B112" s="18" t="s">
        <v>205</v>
      </c>
      <c r="C112" s="19" t="s">
        <v>13</v>
      </c>
      <c r="D112" s="20">
        <v>1</v>
      </c>
      <c r="E112" s="18"/>
      <c r="F112" s="19"/>
      <c r="G112" s="23">
        <f t="shared" si="28"/>
        <v>0</v>
      </c>
      <c r="H112" s="22">
        <f t="shared" si="29"/>
        <v>0</v>
      </c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5.75" customHeight="1">
      <c r="A113" s="36" t="s">
        <v>206</v>
      </c>
      <c r="B113" s="24"/>
      <c r="C113" s="25"/>
      <c r="D113" s="26"/>
      <c r="E113" s="25"/>
      <c r="F113" s="25"/>
      <c r="G113" s="25"/>
      <c r="H113" s="2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5.75" customHeight="1">
      <c r="A114" s="12">
        <v>12</v>
      </c>
      <c r="B114" s="13" t="s">
        <v>207</v>
      </c>
      <c r="C114" s="14"/>
      <c r="D114" s="15"/>
      <c r="E114" s="14"/>
      <c r="F114" s="14"/>
      <c r="G114" s="14"/>
      <c r="H114" s="37">
        <f>SUM(H115:H118)</f>
        <v>0</v>
      </c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5.75" customHeight="1">
      <c r="A115" s="17" t="s">
        <v>208</v>
      </c>
      <c r="B115" s="18" t="s">
        <v>209</v>
      </c>
      <c r="C115" s="19" t="s">
        <v>19</v>
      </c>
      <c r="D115" s="20">
        <v>117.3</v>
      </c>
      <c r="E115" s="18"/>
      <c r="F115" s="19"/>
      <c r="G115" s="23">
        <f t="shared" ref="G115:G118" si="30">E115+F115</f>
        <v>0</v>
      </c>
      <c r="H115" s="22">
        <f t="shared" ref="H115:H118" si="31">D115*G115</f>
        <v>0</v>
      </c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5.75" customHeight="1">
      <c r="A116" s="17" t="s">
        <v>210</v>
      </c>
      <c r="B116" s="18" t="s">
        <v>211</v>
      </c>
      <c r="C116" s="19" t="s">
        <v>19</v>
      </c>
      <c r="D116" s="20">
        <v>88.55</v>
      </c>
      <c r="E116" s="18"/>
      <c r="F116" s="19"/>
      <c r="G116" s="23">
        <f t="shared" si="30"/>
        <v>0</v>
      </c>
      <c r="H116" s="22">
        <f t="shared" si="31"/>
        <v>0</v>
      </c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5.75" customHeight="1">
      <c r="A117" s="17" t="s">
        <v>212</v>
      </c>
      <c r="B117" s="18" t="s">
        <v>213</v>
      </c>
      <c r="C117" s="19" t="s">
        <v>106</v>
      </c>
      <c r="D117" s="20">
        <v>123</v>
      </c>
      <c r="E117" s="18"/>
      <c r="F117" s="19"/>
      <c r="G117" s="23">
        <f t="shared" si="30"/>
        <v>0</v>
      </c>
      <c r="H117" s="22">
        <f t="shared" si="31"/>
        <v>0</v>
      </c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5.75" customHeight="1">
      <c r="A118" s="17" t="s">
        <v>214</v>
      </c>
      <c r="B118" s="18" t="s">
        <v>215</v>
      </c>
      <c r="C118" s="19" t="s">
        <v>106</v>
      </c>
      <c r="D118" s="20">
        <v>3.5</v>
      </c>
      <c r="E118" s="18"/>
      <c r="F118" s="19"/>
      <c r="G118" s="23">
        <f t="shared" si="30"/>
        <v>0</v>
      </c>
      <c r="H118" s="22">
        <f t="shared" si="31"/>
        <v>0</v>
      </c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5.75" customHeight="1">
      <c r="A119" s="36" t="s">
        <v>206</v>
      </c>
      <c r="B119" s="24"/>
      <c r="C119" s="25"/>
      <c r="E119" s="25"/>
      <c r="F119" s="25"/>
      <c r="G119" s="25"/>
      <c r="H119" s="2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5.75" customHeight="1">
      <c r="A120" s="12">
        <v>13</v>
      </c>
      <c r="B120" s="13" t="s">
        <v>216</v>
      </c>
      <c r="C120" s="14"/>
      <c r="D120" s="15"/>
      <c r="E120" s="14"/>
      <c r="F120" s="14"/>
      <c r="G120" s="14"/>
      <c r="H120" s="37">
        <f>SUM(H121:H123)</f>
        <v>0</v>
      </c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5.75" customHeight="1">
      <c r="A121" s="17" t="s">
        <v>217</v>
      </c>
      <c r="B121" s="18" t="s">
        <v>218</v>
      </c>
      <c r="C121" s="19" t="s">
        <v>19</v>
      </c>
      <c r="D121" s="20">
        <v>433</v>
      </c>
      <c r="E121" s="18"/>
      <c r="F121" s="19"/>
      <c r="G121" s="23">
        <f t="shared" ref="G121:G123" si="32">E121+F121</f>
        <v>0</v>
      </c>
      <c r="H121" s="22">
        <f t="shared" ref="H121:H123" si="33">D121*G121</f>
        <v>0</v>
      </c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5.75" customHeight="1">
      <c r="A122" s="17" t="s">
        <v>219</v>
      </c>
      <c r="B122" s="18" t="s">
        <v>220</v>
      </c>
      <c r="C122" s="19" t="s">
        <v>19</v>
      </c>
      <c r="D122" s="20">
        <v>230</v>
      </c>
      <c r="E122" s="18"/>
      <c r="F122" s="19"/>
      <c r="G122" s="23">
        <f t="shared" si="32"/>
        <v>0</v>
      </c>
      <c r="H122" s="22">
        <f t="shared" si="33"/>
        <v>0</v>
      </c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5.75" customHeight="1">
      <c r="A123" s="17" t="s">
        <v>221</v>
      </c>
      <c r="B123" s="18" t="s">
        <v>222</v>
      </c>
      <c r="C123" s="19" t="s">
        <v>106</v>
      </c>
      <c r="D123" s="20">
        <v>644</v>
      </c>
      <c r="E123" s="18"/>
      <c r="F123" s="19"/>
      <c r="G123" s="23">
        <f t="shared" si="32"/>
        <v>0</v>
      </c>
      <c r="H123" s="22">
        <f t="shared" si="33"/>
        <v>0</v>
      </c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5.75" customHeight="1">
      <c r="A124" s="36" t="s">
        <v>206</v>
      </c>
      <c r="B124" s="24"/>
      <c r="C124" s="25"/>
      <c r="D124" s="26"/>
      <c r="E124" s="25"/>
      <c r="F124" s="25"/>
      <c r="G124" s="25"/>
      <c r="H124" s="2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5.75" customHeight="1">
      <c r="A125" s="12">
        <v>14</v>
      </c>
      <c r="B125" s="13" t="s">
        <v>560</v>
      </c>
      <c r="C125" s="27"/>
      <c r="D125" s="28"/>
      <c r="E125" s="27"/>
      <c r="F125" s="27"/>
      <c r="G125" s="27"/>
      <c r="H125" s="29">
        <f>SUM(H126,H168)</f>
        <v>0</v>
      </c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5.75" customHeight="1">
      <c r="A126" s="30" t="s">
        <v>224</v>
      </c>
      <c r="B126" s="31" t="s">
        <v>223</v>
      </c>
      <c r="C126" s="32"/>
      <c r="D126" s="33"/>
      <c r="E126" s="31"/>
      <c r="F126" s="32"/>
      <c r="G126" s="34"/>
      <c r="H126" s="35">
        <f>SUM(H127:H143)</f>
        <v>0</v>
      </c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5.75" customHeight="1">
      <c r="A127" s="17" t="s">
        <v>225</v>
      </c>
      <c r="B127" s="18" t="s">
        <v>226</v>
      </c>
      <c r="C127" s="19" t="s">
        <v>227</v>
      </c>
      <c r="D127" s="20">
        <v>22</v>
      </c>
      <c r="E127" s="18"/>
      <c r="F127" s="19"/>
      <c r="G127" s="23">
        <f t="shared" ref="G127:G143" si="34">E127+F127</f>
        <v>0</v>
      </c>
      <c r="H127" s="22">
        <f t="shared" ref="H127:H143" si="35">D127*G127</f>
        <v>0</v>
      </c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5.75" customHeight="1">
      <c r="A128" s="17" t="s">
        <v>228</v>
      </c>
      <c r="B128" s="18" t="s">
        <v>229</v>
      </c>
      <c r="C128" s="19" t="s">
        <v>227</v>
      </c>
      <c r="D128" s="20">
        <v>20</v>
      </c>
      <c r="E128" s="18"/>
      <c r="F128" s="19"/>
      <c r="G128" s="23">
        <f t="shared" si="34"/>
        <v>0</v>
      </c>
      <c r="H128" s="22">
        <f t="shared" si="35"/>
        <v>0</v>
      </c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5.75" customHeight="1">
      <c r="A129" s="17" t="s">
        <v>230</v>
      </c>
      <c r="B129" s="18" t="s">
        <v>231</v>
      </c>
      <c r="C129" s="19" t="s">
        <v>227</v>
      </c>
      <c r="D129" s="53">
        <v>10</v>
      </c>
      <c r="E129" s="18"/>
      <c r="F129" s="19"/>
      <c r="G129" s="23">
        <f t="shared" si="34"/>
        <v>0</v>
      </c>
      <c r="H129" s="22">
        <f t="shared" si="35"/>
        <v>0</v>
      </c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5.75" customHeight="1">
      <c r="A130" s="17" t="s">
        <v>232</v>
      </c>
      <c r="B130" s="18" t="s">
        <v>233</v>
      </c>
      <c r="C130" s="19" t="s">
        <v>227</v>
      </c>
      <c r="D130" s="53">
        <v>2</v>
      </c>
      <c r="E130" s="18"/>
      <c r="F130" s="19"/>
      <c r="G130" s="23">
        <f t="shared" si="34"/>
        <v>0</v>
      </c>
      <c r="H130" s="22">
        <f t="shared" si="35"/>
        <v>0</v>
      </c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5.75" customHeight="1">
      <c r="A131" s="17" t="s">
        <v>234</v>
      </c>
      <c r="B131" s="18" t="s">
        <v>235</v>
      </c>
      <c r="C131" s="19" t="s">
        <v>227</v>
      </c>
      <c r="D131" s="20">
        <v>8</v>
      </c>
      <c r="E131" s="18"/>
      <c r="F131" s="19"/>
      <c r="G131" s="23">
        <f t="shared" si="34"/>
        <v>0</v>
      </c>
      <c r="H131" s="22">
        <f t="shared" si="35"/>
        <v>0</v>
      </c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5.75" customHeight="1">
      <c r="A132" s="17" t="s">
        <v>236</v>
      </c>
      <c r="B132" s="18" t="s">
        <v>237</v>
      </c>
      <c r="C132" s="19" t="s">
        <v>227</v>
      </c>
      <c r="D132" s="20">
        <v>76</v>
      </c>
      <c r="E132" s="18"/>
      <c r="F132" s="19"/>
      <c r="G132" s="23">
        <f t="shared" si="34"/>
        <v>0</v>
      </c>
      <c r="H132" s="22">
        <f t="shared" si="35"/>
        <v>0</v>
      </c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5.75" customHeight="1">
      <c r="A133" s="17" t="s">
        <v>238</v>
      </c>
      <c r="B133" s="18" t="s">
        <v>239</v>
      </c>
      <c r="C133" s="19" t="s">
        <v>227</v>
      </c>
      <c r="D133" s="20">
        <v>16</v>
      </c>
      <c r="E133" s="18"/>
      <c r="F133" s="19"/>
      <c r="G133" s="23">
        <f t="shared" si="34"/>
        <v>0</v>
      </c>
      <c r="H133" s="22">
        <f t="shared" si="35"/>
        <v>0</v>
      </c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5.75" customHeight="1">
      <c r="A134" s="17" t="s">
        <v>240</v>
      </c>
      <c r="B134" s="18" t="s">
        <v>241</v>
      </c>
      <c r="C134" s="19" t="s">
        <v>227</v>
      </c>
      <c r="D134" s="20">
        <v>2</v>
      </c>
      <c r="E134" s="18"/>
      <c r="F134" s="19"/>
      <c r="G134" s="23">
        <f t="shared" si="34"/>
        <v>0</v>
      </c>
      <c r="H134" s="22">
        <f t="shared" si="35"/>
        <v>0</v>
      </c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5.75" customHeight="1">
      <c r="A135" s="17" t="s">
        <v>242</v>
      </c>
      <c r="B135" s="18" t="s">
        <v>243</v>
      </c>
      <c r="C135" s="19" t="s">
        <v>227</v>
      </c>
      <c r="D135" s="20">
        <v>3</v>
      </c>
      <c r="E135" s="18"/>
      <c r="F135" s="19"/>
      <c r="G135" s="23">
        <f t="shared" si="34"/>
        <v>0</v>
      </c>
      <c r="H135" s="22">
        <f t="shared" si="35"/>
        <v>0</v>
      </c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5.75" customHeight="1">
      <c r="A136" s="17" t="s">
        <v>244</v>
      </c>
      <c r="B136" s="18" t="s">
        <v>245</v>
      </c>
      <c r="C136" s="19" t="s">
        <v>227</v>
      </c>
      <c r="D136" s="20">
        <v>1</v>
      </c>
      <c r="E136" s="18"/>
      <c r="F136" s="19"/>
      <c r="G136" s="23">
        <f t="shared" si="34"/>
        <v>0</v>
      </c>
      <c r="H136" s="22">
        <f t="shared" si="35"/>
        <v>0</v>
      </c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5.75" customHeight="1">
      <c r="A137" s="17" t="s">
        <v>246</v>
      </c>
      <c r="B137" s="18" t="s">
        <v>247</v>
      </c>
      <c r="C137" s="19" t="s">
        <v>227</v>
      </c>
      <c r="D137" s="20">
        <v>1</v>
      </c>
      <c r="E137" s="18"/>
      <c r="F137" s="19"/>
      <c r="G137" s="23">
        <f t="shared" si="34"/>
        <v>0</v>
      </c>
      <c r="H137" s="22">
        <f t="shared" si="35"/>
        <v>0</v>
      </c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5.75" customHeight="1">
      <c r="A138" s="17" t="s">
        <v>248</v>
      </c>
      <c r="B138" s="18" t="s">
        <v>249</v>
      </c>
      <c r="C138" s="19" t="s">
        <v>227</v>
      </c>
      <c r="D138" s="20">
        <v>5</v>
      </c>
      <c r="E138" s="18"/>
      <c r="F138" s="19"/>
      <c r="G138" s="23">
        <f t="shared" si="34"/>
        <v>0</v>
      </c>
      <c r="H138" s="22">
        <f t="shared" si="35"/>
        <v>0</v>
      </c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5.75" customHeight="1">
      <c r="A139" s="17" t="s">
        <v>250</v>
      </c>
      <c r="B139" s="18" t="s">
        <v>553</v>
      </c>
      <c r="C139" s="19" t="s">
        <v>16</v>
      </c>
      <c r="D139" s="20">
        <v>1</v>
      </c>
      <c r="E139" s="18"/>
      <c r="F139" s="19"/>
      <c r="G139" s="23">
        <f t="shared" si="34"/>
        <v>0</v>
      </c>
      <c r="H139" s="22">
        <f t="shared" si="35"/>
        <v>0</v>
      </c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5.75" customHeight="1">
      <c r="A140" s="17" t="s">
        <v>251</v>
      </c>
      <c r="B140" s="18" t="s">
        <v>554</v>
      </c>
      <c r="C140" s="19" t="s">
        <v>16</v>
      </c>
      <c r="D140" s="20">
        <v>1</v>
      </c>
      <c r="E140" s="18"/>
      <c r="F140" s="19"/>
      <c r="G140" s="23">
        <f t="shared" ref="G140" si="36">E140+F140</f>
        <v>0</v>
      </c>
      <c r="H140" s="22">
        <f t="shared" ref="H140" si="37">D140*G140</f>
        <v>0</v>
      </c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5.75" customHeight="1">
      <c r="A141" s="17" t="s">
        <v>253</v>
      </c>
      <c r="B141" s="18" t="s">
        <v>555</v>
      </c>
      <c r="C141" s="19" t="s">
        <v>16</v>
      </c>
      <c r="D141" s="20">
        <v>1</v>
      </c>
      <c r="E141" s="18"/>
      <c r="F141" s="19"/>
      <c r="G141" s="23">
        <f t="shared" ref="G141" si="38">E141+F141</f>
        <v>0</v>
      </c>
      <c r="H141" s="22">
        <f t="shared" ref="H141" si="39">D141*G141</f>
        <v>0</v>
      </c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5.75" customHeight="1">
      <c r="A142" s="17" t="s">
        <v>556</v>
      </c>
      <c r="B142" s="18" t="s">
        <v>252</v>
      </c>
      <c r="C142" s="19" t="s">
        <v>16</v>
      </c>
      <c r="D142" s="20">
        <v>1</v>
      </c>
      <c r="E142" s="18"/>
      <c r="F142" s="19"/>
      <c r="G142" s="23">
        <f t="shared" si="34"/>
        <v>0</v>
      </c>
      <c r="H142" s="22">
        <f t="shared" si="35"/>
        <v>0</v>
      </c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5.75" customHeight="1">
      <c r="A143" s="17" t="s">
        <v>557</v>
      </c>
      <c r="B143" s="18" t="s">
        <v>254</v>
      </c>
      <c r="C143" s="19" t="s">
        <v>16</v>
      </c>
      <c r="D143" s="20">
        <v>1</v>
      </c>
      <c r="E143" s="18"/>
      <c r="F143" s="19"/>
      <c r="G143" s="23">
        <f t="shared" si="34"/>
        <v>0</v>
      </c>
      <c r="H143" s="22">
        <f t="shared" si="35"/>
        <v>0</v>
      </c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5.75" customHeight="1">
      <c r="A144" s="17"/>
      <c r="B144" s="18"/>
      <c r="C144" s="19"/>
      <c r="D144" s="20"/>
      <c r="E144" s="18"/>
      <c r="F144" s="19"/>
      <c r="G144" s="23"/>
      <c r="H144" s="22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5.75" customHeight="1">
      <c r="A145" s="17"/>
      <c r="B145" s="31" t="s">
        <v>559</v>
      </c>
      <c r="C145" s="31"/>
      <c r="D145" s="31"/>
      <c r="E145" s="31"/>
      <c r="F145" s="32"/>
      <c r="G145" s="34"/>
      <c r="H145" s="35">
        <f>SUM(H166:H171)</f>
        <v>0</v>
      </c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5.75" customHeight="1">
      <c r="A146" s="17"/>
      <c r="B146" s="18" t="s">
        <v>561</v>
      </c>
      <c r="C146" s="19" t="s">
        <v>263</v>
      </c>
      <c r="D146" s="20">
        <v>58</v>
      </c>
      <c r="E146" s="18"/>
      <c r="F146" s="19"/>
      <c r="G146" s="23">
        <f t="shared" ref="G146" si="40">E146+F146</f>
        <v>0</v>
      </c>
      <c r="H146" s="22">
        <f t="shared" ref="H146" si="41">D146*G146</f>
        <v>0</v>
      </c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5.75" customHeight="1">
      <c r="A147" s="17"/>
      <c r="B147" s="18" t="s">
        <v>562</v>
      </c>
      <c r="C147" s="19" t="s">
        <v>263</v>
      </c>
      <c r="D147" s="20">
        <v>58</v>
      </c>
      <c r="E147" s="18"/>
      <c r="F147" s="19"/>
      <c r="G147" s="23">
        <f t="shared" ref="G147:G160" si="42">E147+F147</f>
        <v>0</v>
      </c>
      <c r="H147" s="22">
        <f t="shared" ref="H147:H160" si="43">D147*G147</f>
        <v>0</v>
      </c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5.75" customHeight="1">
      <c r="A148" s="17"/>
      <c r="B148" s="18" t="s">
        <v>563</v>
      </c>
      <c r="C148" s="19" t="s">
        <v>13</v>
      </c>
      <c r="D148" s="20">
        <v>24</v>
      </c>
      <c r="E148" s="18"/>
      <c r="F148" s="19"/>
      <c r="G148" s="23">
        <f t="shared" si="42"/>
        <v>0</v>
      </c>
      <c r="H148" s="22">
        <f t="shared" si="43"/>
        <v>0</v>
      </c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5.75" customHeight="1">
      <c r="A149" s="17"/>
      <c r="B149" s="18" t="s">
        <v>564</v>
      </c>
      <c r="C149" s="19" t="s">
        <v>13</v>
      </c>
      <c r="D149" s="20">
        <v>2</v>
      </c>
      <c r="E149" s="18"/>
      <c r="F149" s="19"/>
      <c r="G149" s="23">
        <f t="shared" si="42"/>
        <v>0</v>
      </c>
      <c r="H149" s="22">
        <f t="shared" si="43"/>
        <v>0</v>
      </c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5.75" customHeight="1">
      <c r="A150" s="17"/>
      <c r="B150" s="18" t="s">
        <v>565</v>
      </c>
      <c r="C150" s="19" t="s">
        <v>13</v>
      </c>
      <c r="D150" s="20">
        <v>1</v>
      </c>
      <c r="E150" s="18"/>
      <c r="F150" s="19"/>
      <c r="G150" s="23">
        <f t="shared" si="42"/>
        <v>0</v>
      </c>
      <c r="H150" s="22">
        <f t="shared" si="43"/>
        <v>0</v>
      </c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5.75" customHeight="1">
      <c r="A151" s="17"/>
      <c r="B151" s="18" t="s">
        <v>566</v>
      </c>
      <c r="C151" s="19" t="s">
        <v>13</v>
      </c>
      <c r="D151" s="20">
        <v>1</v>
      </c>
      <c r="E151" s="18"/>
      <c r="F151" s="19"/>
      <c r="G151" s="23">
        <f t="shared" si="42"/>
        <v>0</v>
      </c>
      <c r="H151" s="22">
        <f t="shared" si="43"/>
        <v>0</v>
      </c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5.75" customHeight="1">
      <c r="A152" s="17"/>
      <c r="B152" s="18" t="s">
        <v>567</v>
      </c>
      <c r="C152" s="19" t="s">
        <v>13</v>
      </c>
      <c r="D152" s="20">
        <v>6</v>
      </c>
      <c r="E152" s="18"/>
      <c r="F152" s="19"/>
      <c r="G152" s="23">
        <f t="shared" si="42"/>
        <v>0</v>
      </c>
      <c r="H152" s="22">
        <f t="shared" si="43"/>
        <v>0</v>
      </c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5.75" customHeight="1">
      <c r="A153" s="17"/>
      <c r="B153" s="18" t="s">
        <v>568</v>
      </c>
      <c r="C153" s="19" t="s">
        <v>13</v>
      </c>
      <c r="D153" s="20">
        <v>45</v>
      </c>
      <c r="E153" s="18"/>
      <c r="F153" s="19"/>
      <c r="G153" s="23">
        <f t="shared" si="42"/>
        <v>0</v>
      </c>
      <c r="H153" s="22">
        <f t="shared" si="43"/>
        <v>0</v>
      </c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5.75" customHeight="1">
      <c r="A154" s="17"/>
      <c r="B154" s="18" t="s">
        <v>569</v>
      </c>
      <c r="C154" s="19" t="s">
        <v>13</v>
      </c>
      <c r="D154" s="20">
        <v>9</v>
      </c>
      <c r="E154" s="18"/>
      <c r="F154" s="19"/>
      <c r="G154" s="23">
        <f t="shared" si="42"/>
        <v>0</v>
      </c>
      <c r="H154" s="22">
        <f t="shared" si="43"/>
        <v>0</v>
      </c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5.75" customHeight="1">
      <c r="A155" s="17"/>
      <c r="B155" s="18" t="s">
        <v>570</v>
      </c>
      <c r="C155" s="19" t="s">
        <v>13</v>
      </c>
      <c r="D155" s="20">
        <v>2</v>
      </c>
      <c r="E155" s="18"/>
      <c r="F155" s="19"/>
      <c r="G155" s="23">
        <f t="shared" si="42"/>
        <v>0</v>
      </c>
      <c r="H155" s="22">
        <f t="shared" si="43"/>
        <v>0</v>
      </c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5.75" customHeight="1">
      <c r="A156" s="17"/>
      <c r="B156" s="18" t="s">
        <v>571</v>
      </c>
      <c r="C156" s="19" t="s">
        <v>13</v>
      </c>
      <c r="D156" s="20">
        <v>1</v>
      </c>
      <c r="E156" s="18"/>
      <c r="F156" s="19"/>
      <c r="G156" s="23">
        <f t="shared" si="42"/>
        <v>0</v>
      </c>
      <c r="H156" s="22">
        <f t="shared" si="43"/>
        <v>0</v>
      </c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5.75" customHeight="1">
      <c r="A157" s="17"/>
      <c r="B157" s="18" t="s">
        <v>572</v>
      </c>
      <c r="C157" s="19" t="s">
        <v>13</v>
      </c>
      <c r="D157" s="20">
        <v>50</v>
      </c>
      <c r="E157" s="18"/>
      <c r="F157" s="19"/>
      <c r="G157" s="23">
        <f t="shared" si="42"/>
        <v>0</v>
      </c>
      <c r="H157" s="22">
        <f t="shared" si="43"/>
        <v>0</v>
      </c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5.75" customHeight="1">
      <c r="A158" s="17"/>
      <c r="B158" s="18" t="s">
        <v>573</v>
      </c>
      <c r="C158" s="19" t="s">
        <v>13</v>
      </c>
      <c r="D158" s="20">
        <v>50</v>
      </c>
      <c r="E158" s="18"/>
      <c r="F158" s="19"/>
      <c r="G158" s="23">
        <f t="shared" si="42"/>
        <v>0</v>
      </c>
      <c r="H158" s="22">
        <f t="shared" si="43"/>
        <v>0</v>
      </c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5.75" customHeight="1">
      <c r="A159" s="17"/>
      <c r="B159" s="18" t="s">
        <v>574</v>
      </c>
      <c r="C159" s="19" t="s">
        <v>13</v>
      </c>
      <c r="D159" s="20">
        <f>305*3</f>
        <v>915</v>
      </c>
      <c r="E159" s="18"/>
      <c r="F159" s="19"/>
      <c r="G159" s="23">
        <f t="shared" si="42"/>
        <v>0</v>
      </c>
      <c r="H159" s="22">
        <f t="shared" si="43"/>
        <v>0</v>
      </c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5.75" customHeight="1">
      <c r="A160" s="17"/>
      <c r="B160" s="18" t="s">
        <v>575</v>
      </c>
      <c r="C160" s="19" t="s">
        <v>13</v>
      </c>
      <c r="D160" s="20">
        <v>3</v>
      </c>
      <c r="E160" s="18"/>
      <c r="F160" s="19"/>
      <c r="G160" s="23">
        <f t="shared" si="42"/>
        <v>0</v>
      </c>
      <c r="H160" s="22">
        <f t="shared" si="43"/>
        <v>0</v>
      </c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5.75" customHeight="1">
      <c r="A161" s="17"/>
      <c r="B161" s="18" t="s">
        <v>576</v>
      </c>
      <c r="C161" s="19" t="s">
        <v>13</v>
      </c>
      <c r="D161" s="20">
        <v>7</v>
      </c>
      <c r="E161" s="18"/>
      <c r="F161" s="19"/>
      <c r="G161" s="23">
        <f t="shared" ref="G161:G166" si="44">E161+F161</f>
        <v>0</v>
      </c>
      <c r="H161" s="22">
        <f t="shared" ref="H161:H166" si="45">D161*G161</f>
        <v>0</v>
      </c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5.75" customHeight="1">
      <c r="A162" s="17"/>
      <c r="B162" s="18" t="s">
        <v>577</v>
      </c>
      <c r="C162" s="19" t="s">
        <v>263</v>
      </c>
      <c r="D162" s="20">
        <v>36</v>
      </c>
      <c r="E162" s="18"/>
      <c r="F162" s="19"/>
      <c r="G162" s="23">
        <f t="shared" si="44"/>
        <v>0</v>
      </c>
      <c r="H162" s="22">
        <f t="shared" si="45"/>
        <v>0</v>
      </c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5.75" customHeight="1">
      <c r="A163" s="17"/>
      <c r="B163" s="18" t="s">
        <v>578</v>
      </c>
      <c r="C163" s="19" t="s">
        <v>263</v>
      </c>
      <c r="D163" s="20">
        <v>12</v>
      </c>
      <c r="E163" s="18"/>
      <c r="F163" s="19"/>
      <c r="G163" s="23">
        <f t="shared" si="44"/>
        <v>0</v>
      </c>
      <c r="H163" s="22">
        <f t="shared" si="45"/>
        <v>0</v>
      </c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5.75" customHeight="1">
      <c r="A164" s="17"/>
      <c r="B164" s="18" t="s">
        <v>579</v>
      </c>
      <c r="C164" s="19" t="s">
        <v>263</v>
      </c>
      <c r="D164" s="20">
        <v>15</v>
      </c>
      <c r="E164" s="18"/>
      <c r="F164" s="19"/>
      <c r="G164" s="23">
        <f t="shared" si="44"/>
        <v>0</v>
      </c>
      <c r="H164" s="22">
        <f t="shared" si="45"/>
        <v>0</v>
      </c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5.75" customHeight="1">
      <c r="A165" s="17"/>
      <c r="B165" s="18" t="s">
        <v>580</v>
      </c>
      <c r="C165" s="19" t="s">
        <v>263</v>
      </c>
      <c r="D165" s="20">
        <v>15</v>
      </c>
      <c r="E165" s="18"/>
      <c r="F165" s="19"/>
      <c r="G165" s="23">
        <f t="shared" si="44"/>
        <v>0</v>
      </c>
      <c r="H165" s="22">
        <f t="shared" si="45"/>
        <v>0</v>
      </c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5.75" customHeight="1">
      <c r="A166" s="36"/>
      <c r="B166" s="18" t="s">
        <v>581</v>
      </c>
      <c r="C166" s="19" t="s">
        <v>13</v>
      </c>
      <c r="D166" s="20">
        <v>30</v>
      </c>
      <c r="E166" s="18"/>
      <c r="F166" s="19"/>
      <c r="G166" s="23">
        <f t="shared" si="44"/>
        <v>0</v>
      </c>
      <c r="H166" s="22">
        <f t="shared" si="45"/>
        <v>0</v>
      </c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5.75" customHeight="1">
      <c r="A167" s="36"/>
      <c r="B167" s="18"/>
      <c r="C167" s="19"/>
      <c r="D167" s="20"/>
      <c r="E167" s="18"/>
      <c r="F167" s="19"/>
      <c r="G167" s="23"/>
      <c r="H167" s="22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5.75" customHeight="1">
      <c r="A168" s="30" t="s">
        <v>255</v>
      </c>
      <c r="B168" s="31" t="s">
        <v>256</v>
      </c>
      <c r="C168" s="31"/>
      <c r="D168" s="31"/>
      <c r="E168" s="31"/>
      <c r="F168" s="32"/>
      <c r="G168" s="34"/>
      <c r="H168" s="35">
        <f>SUM(H169:H173)</f>
        <v>0</v>
      </c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5.75" customHeight="1">
      <c r="A169" s="17" t="s">
        <v>257</v>
      </c>
      <c r="B169" s="18" t="s">
        <v>258</v>
      </c>
      <c r="C169" s="19" t="s">
        <v>13</v>
      </c>
      <c r="D169" s="20">
        <v>12</v>
      </c>
      <c r="E169" s="18"/>
      <c r="F169" s="19"/>
      <c r="G169" s="23">
        <f t="shared" ref="G169:G173" si="46">E169+F169</f>
        <v>0</v>
      </c>
      <c r="H169" s="22">
        <f t="shared" ref="H169:H173" si="47">D169*G169</f>
        <v>0</v>
      </c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5.75" customHeight="1">
      <c r="A170" s="17" t="s">
        <v>259</v>
      </c>
      <c r="B170" s="18" t="s">
        <v>260</v>
      </c>
      <c r="C170" s="19" t="s">
        <v>13</v>
      </c>
      <c r="D170" s="20">
        <v>6</v>
      </c>
      <c r="E170" s="18"/>
      <c r="F170" s="19"/>
      <c r="G170" s="23">
        <f t="shared" si="46"/>
        <v>0</v>
      </c>
      <c r="H170" s="22">
        <f t="shared" si="47"/>
        <v>0</v>
      </c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5.75" customHeight="1">
      <c r="A171" s="17" t="s">
        <v>261</v>
      </c>
      <c r="B171" s="18" t="s">
        <v>262</v>
      </c>
      <c r="C171" s="19" t="s">
        <v>263</v>
      </c>
      <c r="D171" s="20">
        <v>38</v>
      </c>
      <c r="E171" s="18"/>
      <c r="F171" s="19"/>
      <c r="G171" s="23">
        <f t="shared" si="46"/>
        <v>0</v>
      </c>
      <c r="H171" s="22">
        <f t="shared" si="47"/>
        <v>0</v>
      </c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5.75" customHeight="1">
      <c r="A172" s="17" t="s">
        <v>264</v>
      </c>
      <c r="B172" s="18" t="s">
        <v>265</v>
      </c>
      <c r="C172" s="19" t="s">
        <v>263</v>
      </c>
      <c r="D172" s="20">
        <v>13</v>
      </c>
      <c r="E172" s="18"/>
      <c r="F172" s="19"/>
      <c r="G172" s="23">
        <f t="shared" si="46"/>
        <v>0</v>
      </c>
      <c r="H172" s="22">
        <f t="shared" si="47"/>
        <v>0</v>
      </c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5.75" customHeight="1">
      <c r="A173" s="17" t="s">
        <v>266</v>
      </c>
      <c r="B173" s="18" t="s">
        <v>267</v>
      </c>
      <c r="C173" s="19" t="s">
        <v>263</v>
      </c>
      <c r="D173" s="20">
        <v>145</v>
      </c>
      <c r="E173" s="18"/>
      <c r="F173" s="19"/>
      <c r="G173" s="23">
        <f t="shared" si="46"/>
        <v>0</v>
      </c>
      <c r="H173" s="22">
        <f t="shared" si="47"/>
        <v>0</v>
      </c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5.75" customHeight="1">
      <c r="A174" s="36"/>
      <c r="B174" s="24"/>
      <c r="C174" s="25"/>
      <c r="D174" s="26"/>
      <c r="E174" s="25"/>
      <c r="F174" s="25"/>
      <c r="G174" s="25"/>
      <c r="H174" s="2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5.75" customHeight="1">
      <c r="A175" s="12">
        <v>15</v>
      </c>
      <c r="B175" s="13" t="s">
        <v>268</v>
      </c>
      <c r="C175" s="14"/>
      <c r="D175" s="15"/>
      <c r="E175" s="14"/>
      <c r="F175" s="14"/>
      <c r="G175" s="14"/>
      <c r="H175" s="37">
        <f>SUM(H176:H202)</f>
        <v>0</v>
      </c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5.75" customHeight="1">
      <c r="A176" s="17" t="s">
        <v>269</v>
      </c>
      <c r="B176" s="18" t="s">
        <v>270</v>
      </c>
      <c r="C176" s="19" t="s">
        <v>106</v>
      </c>
      <c r="D176" s="20">
        <v>27.46</v>
      </c>
      <c r="E176" s="18"/>
      <c r="F176" s="19"/>
      <c r="G176" s="23">
        <f t="shared" ref="G176:G202" si="48">E176+F176</f>
        <v>0</v>
      </c>
      <c r="H176" s="22">
        <f t="shared" ref="H176:H202" si="49">D176*G176</f>
        <v>0</v>
      </c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5.75" customHeight="1">
      <c r="A177" s="17" t="s">
        <v>271</v>
      </c>
      <c r="B177" s="18" t="s">
        <v>272</v>
      </c>
      <c r="C177" s="19" t="s">
        <v>106</v>
      </c>
      <c r="D177" s="20">
        <v>11.72</v>
      </c>
      <c r="E177" s="18"/>
      <c r="F177" s="19"/>
      <c r="G177" s="23">
        <f t="shared" si="48"/>
        <v>0</v>
      </c>
      <c r="H177" s="22">
        <f t="shared" si="49"/>
        <v>0</v>
      </c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5.75" customHeight="1">
      <c r="A178" s="17" t="s">
        <v>273</v>
      </c>
      <c r="B178" s="18" t="s">
        <v>274</v>
      </c>
      <c r="C178" s="19" t="s">
        <v>275</v>
      </c>
      <c r="D178" s="20">
        <v>5</v>
      </c>
      <c r="E178" s="18"/>
      <c r="F178" s="19"/>
      <c r="G178" s="23">
        <f t="shared" si="48"/>
        <v>0</v>
      </c>
      <c r="H178" s="22">
        <f t="shared" si="49"/>
        <v>0</v>
      </c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5.75" customHeight="1">
      <c r="A179" s="17" t="s">
        <v>276</v>
      </c>
      <c r="B179" s="18" t="s">
        <v>277</v>
      </c>
      <c r="C179" s="19" t="s">
        <v>275</v>
      </c>
      <c r="D179" s="20">
        <v>2</v>
      </c>
      <c r="E179" s="18"/>
      <c r="F179" s="19"/>
      <c r="G179" s="23">
        <f t="shared" si="48"/>
        <v>0</v>
      </c>
      <c r="H179" s="22">
        <f t="shared" si="49"/>
        <v>0</v>
      </c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5.75" customHeight="1">
      <c r="A180" s="17" t="s">
        <v>278</v>
      </c>
      <c r="B180" s="18" t="s">
        <v>279</v>
      </c>
      <c r="C180" s="19" t="s">
        <v>275</v>
      </c>
      <c r="D180" s="20">
        <v>5</v>
      </c>
      <c r="E180" s="18"/>
      <c r="F180" s="19"/>
      <c r="G180" s="23">
        <f t="shared" si="48"/>
        <v>0</v>
      </c>
      <c r="H180" s="22">
        <f t="shared" si="49"/>
        <v>0</v>
      </c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5.75" customHeight="1">
      <c r="A181" s="17" t="s">
        <v>280</v>
      </c>
      <c r="B181" s="18" t="s">
        <v>281</v>
      </c>
      <c r="C181" s="19" t="s">
        <v>275</v>
      </c>
      <c r="D181" s="20">
        <v>3</v>
      </c>
      <c r="E181" s="18"/>
      <c r="F181" s="19"/>
      <c r="G181" s="23">
        <f t="shared" si="48"/>
        <v>0</v>
      </c>
      <c r="H181" s="22">
        <f t="shared" si="49"/>
        <v>0</v>
      </c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5.75" customHeight="1">
      <c r="A182" s="17" t="s">
        <v>282</v>
      </c>
      <c r="B182" s="18" t="s">
        <v>283</v>
      </c>
      <c r="C182" s="19" t="s">
        <v>275</v>
      </c>
      <c r="D182" s="20">
        <v>16</v>
      </c>
      <c r="E182" s="18"/>
      <c r="F182" s="19"/>
      <c r="G182" s="23">
        <f t="shared" si="48"/>
        <v>0</v>
      </c>
      <c r="H182" s="22">
        <f t="shared" si="49"/>
        <v>0</v>
      </c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5.75" customHeight="1">
      <c r="A183" s="17" t="s">
        <v>284</v>
      </c>
      <c r="B183" s="18" t="s">
        <v>285</v>
      </c>
      <c r="C183" s="19" t="s">
        <v>275</v>
      </c>
      <c r="D183" s="20">
        <v>2</v>
      </c>
      <c r="E183" s="18"/>
      <c r="F183" s="19"/>
      <c r="G183" s="23">
        <f t="shared" si="48"/>
        <v>0</v>
      </c>
      <c r="H183" s="22">
        <f t="shared" si="49"/>
        <v>0</v>
      </c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5.75" customHeight="1">
      <c r="A184" s="17" t="s">
        <v>286</v>
      </c>
      <c r="B184" s="18" t="s">
        <v>287</v>
      </c>
      <c r="C184" s="19" t="s">
        <v>275</v>
      </c>
      <c r="D184" s="20">
        <v>6</v>
      </c>
      <c r="E184" s="18"/>
      <c r="F184" s="19"/>
      <c r="G184" s="23">
        <f t="shared" si="48"/>
        <v>0</v>
      </c>
      <c r="H184" s="22">
        <f t="shared" si="49"/>
        <v>0</v>
      </c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5.75" customHeight="1">
      <c r="A185" s="17" t="s">
        <v>288</v>
      </c>
      <c r="B185" s="18" t="s">
        <v>289</v>
      </c>
      <c r="C185" s="19" t="s">
        <v>275</v>
      </c>
      <c r="D185" s="20">
        <v>1</v>
      </c>
      <c r="E185" s="18"/>
      <c r="F185" s="19"/>
      <c r="G185" s="23">
        <f t="shared" si="48"/>
        <v>0</v>
      </c>
      <c r="H185" s="22">
        <f t="shared" si="49"/>
        <v>0</v>
      </c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5.75" customHeight="1">
      <c r="A186" s="17" t="s">
        <v>290</v>
      </c>
      <c r="B186" s="18" t="s">
        <v>291</v>
      </c>
      <c r="C186" s="19" t="s">
        <v>275</v>
      </c>
      <c r="D186" s="20">
        <v>3</v>
      </c>
      <c r="E186" s="18"/>
      <c r="F186" s="19"/>
      <c r="G186" s="23">
        <f t="shared" si="48"/>
        <v>0</v>
      </c>
      <c r="H186" s="22">
        <f t="shared" si="49"/>
        <v>0</v>
      </c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5.75" customHeight="1">
      <c r="A187" s="17" t="s">
        <v>292</v>
      </c>
      <c r="B187" s="18" t="s">
        <v>293</v>
      </c>
      <c r="C187" s="19" t="s">
        <v>275</v>
      </c>
      <c r="D187" s="20">
        <v>1</v>
      </c>
      <c r="E187" s="18"/>
      <c r="F187" s="19"/>
      <c r="G187" s="23">
        <f t="shared" si="48"/>
        <v>0</v>
      </c>
      <c r="H187" s="22">
        <f t="shared" si="49"/>
        <v>0</v>
      </c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5.75" customHeight="1">
      <c r="A188" s="17" t="s">
        <v>294</v>
      </c>
      <c r="B188" s="18" t="s">
        <v>295</v>
      </c>
      <c r="C188" s="19" t="s">
        <v>275</v>
      </c>
      <c r="D188" s="20">
        <v>1</v>
      </c>
      <c r="E188" s="18"/>
      <c r="F188" s="19"/>
      <c r="G188" s="23">
        <f t="shared" si="48"/>
        <v>0</v>
      </c>
      <c r="H188" s="22">
        <f t="shared" si="49"/>
        <v>0</v>
      </c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5.75" customHeight="1">
      <c r="A189" s="17" t="s">
        <v>296</v>
      </c>
      <c r="B189" s="38" t="s">
        <v>297</v>
      </c>
      <c r="C189" s="19" t="s">
        <v>106</v>
      </c>
      <c r="D189" s="20">
        <v>29.9</v>
      </c>
      <c r="E189" s="18"/>
      <c r="F189" s="19"/>
      <c r="G189" s="23">
        <f t="shared" si="48"/>
        <v>0</v>
      </c>
      <c r="H189" s="22">
        <f t="shared" si="49"/>
        <v>0</v>
      </c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5.75" customHeight="1">
      <c r="A190" s="17" t="s">
        <v>298</v>
      </c>
      <c r="B190" s="38" t="s">
        <v>299</v>
      </c>
      <c r="C190" s="19" t="s">
        <v>106</v>
      </c>
      <c r="D190" s="20">
        <v>57.28</v>
      </c>
      <c r="E190" s="18"/>
      <c r="F190" s="19"/>
      <c r="G190" s="23">
        <f t="shared" si="48"/>
        <v>0</v>
      </c>
      <c r="H190" s="22">
        <f t="shared" si="49"/>
        <v>0</v>
      </c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5.75" customHeight="1">
      <c r="A191" s="17" t="s">
        <v>300</v>
      </c>
      <c r="B191" s="38" t="s">
        <v>301</v>
      </c>
      <c r="C191" s="19" t="s">
        <v>275</v>
      </c>
      <c r="D191" s="20">
        <v>3</v>
      </c>
      <c r="E191" s="18"/>
      <c r="F191" s="19"/>
      <c r="G191" s="23">
        <f t="shared" si="48"/>
        <v>0</v>
      </c>
      <c r="H191" s="22">
        <f t="shared" si="49"/>
        <v>0</v>
      </c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5.75" customHeight="1">
      <c r="A192" s="17" t="s">
        <v>302</v>
      </c>
      <c r="B192" s="38" t="s">
        <v>303</v>
      </c>
      <c r="C192" s="19" t="s">
        <v>275</v>
      </c>
      <c r="D192" s="20">
        <v>7</v>
      </c>
      <c r="E192" s="18"/>
      <c r="F192" s="19"/>
      <c r="G192" s="23">
        <f t="shared" si="48"/>
        <v>0</v>
      </c>
      <c r="H192" s="22">
        <f t="shared" si="49"/>
        <v>0</v>
      </c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5.75" customHeight="1">
      <c r="A193" s="17" t="s">
        <v>304</v>
      </c>
      <c r="B193" s="38" t="s">
        <v>305</v>
      </c>
      <c r="C193" s="19" t="s">
        <v>275</v>
      </c>
      <c r="D193" s="20">
        <v>9</v>
      </c>
      <c r="E193" s="18"/>
      <c r="F193" s="19"/>
      <c r="G193" s="23">
        <f t="shared" si="48"/>
        <v>0</v>
      </c>
      <c r="H193" s="22">
        <f t="shared" si="49"/>
        <v>0</v>
      </c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5.75" customHeight="1">
      <c r="A194" s="17" t="s">
        <v>306</v>
      </c>
      <c r="B194" s="38" t="s">
        <v>307</v>
      </c>
      <c r="C194" s="19" t="s">
        <v>275</v>
      </c>
      <c r="D194" s="20">
        <v>2</v>
      </c>
      <c r="E194" s="18"/>
      <c r="F194" s="19"/>
      <c r="G194" s="23">
        <f t="shared" si="48"/>
        <v>0</v>
      </c>
      <c r="H194" s="22">
        <f t="shared" si="49"/>
        <v>0</v>
      </c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5.75" customHeight="1">
      <c r="A195" s="17" t="s">
        <v>308</v>
      </c>
      <c r="B195" s="18" t="s">
        <v>309</v>
      </c>
      <c r="C195" s="19" t="s">
        <v>275</v>
      </c>
      <c r="D195" s="20">
        <v>4</v>
      </c>
      <c r="E195" s="18"/>
      <c r="F195" s="19"/>
      <c r="G195" s="23">
        <f t="shared" si="48"/>
        <v>0</v>
      </c>
      <c r="H195" s="22">
        <f t="shared" si="49"/>
        <v>0</v>
      </c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5.75" customHeight="1">
      <c r="A196" s="17" t="s">
        <v>310</v>
      </c>
      <c r="B196" s="18" t="s">
        <v>311</v>
      </c>
      <c r="C196" s="19" t="s">
        <v>275</v>
      </c>
      <c r="D196" s="20">
        <v>20</v>
      </c>
      <c r="E196" s="18"/>
      <c r="F196" s="19"/>
      <c r="G196" s="23">
        <f t="shared" si="48"/>
        <v>0</v>
      </c>
      <c r="H196" s="22">
        <f t="shared" si="49"/>
        <v>0</v>
      </c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5.75" customHeight="1">
      <c r="A197" s="17" t="s">
        <v>312</v>
      </c>
      <c r="B197" s="18" t="s">
        <v>313</v>
      </c>
      <c r="C197" s="19" t="s">
        <v>275</v>
      </c>
      <c r="D197" s="20">
        <v>8</v>
      </c>
      <c r="E197" s="18"/>
      <c r="F197" s="19"/>
      <c r="G197" s="23">
        <f t="shared" si="48"/>
        <v>0</v>
      </c>
      <c r="H197" s="22">
        <f t="shared" si="49"/>
        <v>0</v>
      </c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5.75" customHeight="1">
      <c r="A198" s="17" t="s">
        <v>314</v>
      </c>
      <c r="B198" s="18" t="s">
        <v>315</v>
      </c>
      <c r="C198" s="19" t="s">
        <v>275</v>
      </c>
      <c r="D198" s="20">
        <v>2</v>
      </c>
      <c r="E198" s="18"/>
      <c r="F198" s="19"/>
      <c r="G198" s="23">
        <f t="shared" si="48"/>
        <v>0</v>
      </c>
      <c r="H198" s="22">
        <f t="shared" si="49"/>
        <v>0</v>
      </c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5.75" customHeight="1">
      <c r="A199" s="17" t="s">
        <v>316</v>
      </c>
      <c r="B199" s="18" t="s">
        <v>317</v>
      </c>
      <c r="C199" s="19" t="s">
        <v>275</v>
      </c>
      <c r="D199" s="20">
        <v>4</v>
      </c>
      <c r="E199" s="18"/>
      <c r="F199" s="19"/>
      <c r="G199" s="23">
        <f t="shared" si="48"/>
        <v>0</v>
      </c>
      <c r="H199" s="22">
        <f t="shared" si="49"/>
        <v>0</v>
      </c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5.75" customHeight="1">
      <c r="A200" s="17" t="s">
        <v>318</v>
      </c>
      <c r="B200" s="18" t="s">
        <v>319</v>
      </c>
      <c r="C200" s="19" t="s">
        <v>275</v>
      </c>
      <c r="D200" s="20">
        <v>4</v>
      </c>
      <c r="E200" s="18"/>
      <c r="F200" s="19"/>
      <c r="G200" s="23">
        <f t="shared" si="48"/>
        <v>0</v>
      </c>
      <c r="H200" s="22">
        <f t="shared" si="49"/>
        <v>0</v>
      </c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5.75" customHeight="1">
      <c r="A201" s="17" t="s">
        <v>320</v>
      </c>
      <c r="B201" s="18" t="s">
        <v>321</v>
      </c>
      <c r="C201" s="19" t="s">
        <v>275</v>
      </c>
      <c r="D201" s="20">
        <v>6</v>
      </c>
      <c r="E201" s="18"/>
      <c r="F201" s="19"/>
      <c r="G201" s="23">
        <f t="shared" si="48"/>
        <v>0</v>
      </c>
      <c r="H201" s="22">
        <f t="shared" si="49"/>
        <v>0</v>
      </c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5.75" customHeight="1">
      <c r="A202" s="17" t="s">
        <v>322</v>
      </c>
      <c r="B202" s="18" t="s">
        <v>323</v>
      </c>
      <c r="C202" s="19" t="s">
        <v>16</v>
      </c>
      <c r="D202" s="20">
        <v>1</v>
      </c>
      <c r="E202" s="18"/>
      <c r="F202" s="19"/>
      <c r="G202" s="23">
        <f t="shared" si="48"/>
        <v>0</v>
      </c>
      <c r="H202" s="22">
        <f t="shared" si="49"/>
        <v>0</v>
      </c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5.75" customHeight="1">
      <c r="A203" s="36" t="s">
        <v>206</v>
      </c>
      <c r="B203" s="24"/>
      <c r="C203" s="25"/>
      <c r="D203" s="26"/>
      <c r="E203" s="25"/>
      <c r="F203" s="25"/>
      <c r="G203" s="25"/>
      <c r="H203" s="2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5.75" customHeight="1">
      <c r="A204" s="12">
        <v>16</v>
      </c>
      <c r="B204" s="13" t="s">
        <v>324</v>
      </c>
      <c r="C204" s="14"/>
      <c r="D204" s="15"/>
      <c r="E204" s="14"/>
      <c r="F204" s="14"/>
      <c r="G204" s="14"/>
      <c r="H204" s="37">
        <f>SUM(H205:H247)</f>
        <v>0</v>
      </c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5.75" customHeight="1">
      <c r="A205" s="17" t="s">
        <v>325</v>
      </c>
      <c r="B205" s="18" t="s">
        <v>326</v>
      </c>
      <c r="C205" s="19" t="s">
        <v>13</v>
      </c>
      <c r="D205" s="20">
        <v>2</v>
      </c>
      <c r="E205" s="18"/>
      <c r="F205" s="19"/>
      <c r="G205" s="23">
        <f t="shared" ref="G205:G247" si="50">E205+F205</f>
        <v>0</v>
      </c>
      <c r="H205" s="22">
        <f t="shared" ref="H205:H247" si="51">D205*G205</f>
        <v>0</v>
      </c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5.75" customHeight="1">
      <c r="A206" s="17" t="s">
        <v>327</v>
      </c>
      <c r="B206" s="18" t="s">
        <v>328</v>
      </c>
      <c r="C206" s="19" t="s">
        <v>13</v>
      </c>
      <c r="D206" s="20">
        <v>3</v>
      </c>
      <c r="E206" s="18"/>
      <c r="F206" s="19"/>
      <c r="G206" s="23">
        <f t="shared" si="50"/>
        <v>0</v>
      </c>
      <c r="H206" s="22">
        <f t="shared" si="51"/>
        <v>0</v>
      </c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5.75" customHeight="1">
      <c r="A207" s="17" t="s">
        <v>329</v>
      </c>
      <c r="B207" s="18" t="s">
        <v>330</v>
      </c>
      <c r="C207" s="19" t="s">
        <v>13</v>
      </c>
      <c r="D207" s="20">
        <v>3</v>
      </c>
      <c r="E207" s="18"/>
      <c r="F207" s="19"/>
      <c r="G207" s="23">
        <f t="shared" si="50"/>
        <v>0</v>
      </c>
      <c r="H207" s="22">
        <f t="shared" si="51"/>
        <v>0</v>
      </c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5.75" customHeight="1">
      <c r="A208" s="17" t="s">
        <v>331</v>
      </c>
      <c r="B208" s="18" t="s">
        <v>332</v>
      </c>
      <c r="C208" s="19" t="s">
        <v>13</v>
      </c>
      <c r="D208" s="20">
        <v>3</v>
      </c>
      <c r="E208" s="18"/>
      <c r="F208" s="19"/>
      <c r="G208" s="23">
        <f t="shared" si="50"/>
        <v>0</v>
      </c>
      <c r="H208" s="22">
        <f t="shared" si="51"/>
        <v>0</v>
      </c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5.75" customHeight="1">
      <c r="A209" s="17" t="s">
        <v>333</v>
      </c>
      <c r="B209" s="18" t="s">
        <v>334</v>
      </c>
      <c r="C209" s="19" t="s">
        <v>13</v>
      </c>
      <c r="D209" s="20">
        <v>3</v>
      </c>
      <c r="E209" s="18"/>
      <c r="F209" s="19"/>
      <c r="G209" s="23">
        <f t="shared" si="50"/>
        <v>0</v>
      </c>
      <c r="H209" s="22">
        <f t="shared" si="51"/>
        <v>0</v>
      </c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5.75" customHeight="1">
      <c r="A210" s="17" t="s">
        <v>335</v>
      </c>
      <c r="B210" s="18" t="s">
        <v>336</v>
      </c>
      <c r="C210" s="19" t="s">
        <v>13</v>
      </c>
      <c r="D210" s="20">
        <v>3</v>
      </c>
      <c r="E210" s="18"/>
      <c r="F210" s="19"/>
      <c r="G210" s="23">
        <f t="shared" si="50"/>
        <v>0</v>
      </c>
      <c r="H210" s="22">
        <f t="shared" si="51"/>
        <v>0</v>
      </c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5.75" customHeight="1">
      <c r="A211" s="17" t="s">
        <v>337</v>
      </c>
      <c r="B211" s="18" t="s">
        <v>338</v>
      </c>
      <c r="C211" s="19" t="s">
        <v>13</v>
      </c>
      <c r="D211" s="20">
        <v>3</v>
      </c>
      <c r="E211" s="18"/>
      <c r="F211" s="19"/>
      <c r="G211" s="23">
        <f t="shared" si="50"/>
        <v>0</v>
      </c>
      <c r="H211" s="22">
        <f t="shared" si="51"/>
        <v>0</v>
      </c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5.75" customHeight="1">
      <c r="A212" s="17" t="s">
        <v>339</v>
      </c>
      <c r="B212" s="18" t="s">
        <v>340</v>
      </c>
      <c r="C212" s="19" t="s">
        <v>13</v>
      </c>
      <c r="D212" s="20">
        <v>6</v>
      </c>
      <c r="E212" s="18"/>
      <c r="F212" s="19"/>
      <c r="G212" s="23">
        <f t="shared" si="50"/>
        <v>0</v>
      </c>
      <c r="H212" s="22">
        <f t="shared" si="51"/>
        <v>0</v>
      </c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5.75" customHeight="1">
      <c r="A213" s="17" t="s">
        <v>341</v>
      </c>
      <c r="B213" s="18" t="s">
        <v>342</v>
      </c>
      <c r="C213" s="19" t="s">
        <v>13</v>
      </c>
      <c r="D213" s="20">
        <v>3</v>
      </c>
      <c r="E213" s="18"/>
      <c r="F213" s="19"/>
      <c r="G213" s="23">
        <f t="shared" si="50"/>
        <v>0</v>
      </c>
      <c r="H213" s="22">
        <f t="shared" si="51"/>
        <v>0</v>
      </c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5.75" customHeight="1">
      <c r="A214" s="17" t="s">
        <v>343</v>
      </c>
      <c r="B214" s="18" t="s">
        <v>344</v>
      </c>
      <c r="C214" s="19" t="s">
        <v>13</v>
      </c>
      <c r="D214" s="20">
        <v>3</v>
      </c>
      <c r="E214" s="18"/>
      <c r="F214" s="19"/>
      <c r="G214" s="23">
        <f t="shared" si="50"/>
        <v>0</v>
      </c>
      <c r="H214" s="22">
        <f t="shared" si="51"/>
        <v>0</v>
      </c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5.75" customHeight="1">
      <c r="A215" s="17" t="s">
        <v>345</v>
      </c>
      <c r="B215" s="18" t="s">
        <v>346</v>
      </c>
      <c r="C215" s="19" t="s">
        <v>13</v>
      </c>
      <c r="D215" s="20">
        <v>9</v>
      </c>
      <c r="E215" s="18"/>
      <c r="F215" s="19"/>
      <c r="G215" s="23">
        <f t="shared" si="50"/>
        <v>0</v>
      </c>
      <c r="H215" s="22">
        <f t="shared" si="51"/>
        <v>0</v>
      </c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5.75" customHeight="1">
      <c r="A216" s="17" t="s">
        <v>347</v>
      </c>
      <c r="B216" s="18" t="s">
        <v>348</v>
      </c>
      <c r="C216" s="19" t="s">
        <v>13</v>
      </c>
      <c r="D216" s="20">
        <v>20</v>
      </c>
      <c r="E216" s="18"/>
      <c r="F216" s="19"/>
      <c r="G216" s="23">
        <f t="shared" si="50"/>
        <v>0</v>
      </c>
      <c r="H216" s="22">
        <f t="shared" si="51"/>
        <v>0</v>
      </c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5.75" customHeight="1">
      <c r="A217" s="17" t="s">
        <v>349</v>
      </c>
      <c r="B217" s="18" t="s">
        <v>350</v>
      </c>
      <c r="C217" s="19" t="s">
        <v>13</v>
      </c>
      <c r="D217" s="20">
        <v>3</v>
      </c>
      <c r="E217" s="18"/>
      <c r="F217" s="19"/>
      <c r="G217" s="23">
        <f t="shared" si="50"/>
        <v>0</v>
      </c>
      <c r="H217" s="22">
        <f t="shared" si="51"/>
        <v>0</v>
      </c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5.75" customHeight="1">
      <c r="A218" s="17" t="s">
        <v>351</v>
      </c>
      <c r="B218" s="18" t="s">
        <v>352</v>
      </c>
      <c r="C218" s="19" t="s">
        <v>13</v>
      </c>
      <c r="D218" s="20">
        <v>1</v>
      </c>
      <c r="E218" s="18"/>
      <c r="F218" s="19"/>
      <c r="G218" s="23">
        <f t="shared" si="50"/>
        <v>0</v>
      </c>
      <c r="H218" s="22">
        <f t="shared" si="51"/>
        <v>0</v>
      </c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5.75" customHeight="1">
      <c r="A219" s="17" t="s">
        <v>353</v>
      </c>
      <c r="B219" s="18" t="s">
        <v>354</v>
      </c>
      <c r="C219" s="19" t="s">
        <v>13</v>
      </c>
      <c r="D219" s="20">
        <v>1</v>
      </c>
      <c r="E219" s="18"/>
      <c r="F219" s="19"/>
      <c r="G219" s="23">
        <f t="shared" si="50"/>
        <v>0</v>
      </c>
      <c r="H219" s="22">
        <f t="shared" si="51"/>
        <v>0</v>
      </c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5.75" customHeight="1">
      <c r="A220" s="17" t="s">
        <v>355</v>
      </c>
      <c r="B220" s="18" t="s">
        <v>356</v>
      </c>
      <c r="C220" s="19" t="s">
        <v>13</v>
      </c>
      <c r="D220" s="20">
        <v>1</v>
      </c>
      <c r="E220" s="18"/>
      <c r="F220" s="19"/>
      <c r="G220" s="23">
        <f t="shared" si="50"/>
        <v>0</v>
      </c>
      <c r="H220" s="22">
        <f t="shared" si="51"/>
        <v>0</v>
      </c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5.75" customHeight="1">
      <c r="A221" s="17" t="s">
        <v>357</v>
      </c>
      <c r="B221" s="18" t="s">
        <v>358</v>
      </c>
      <c r="C221" s="19" t="s">
        <v>13</v>
      </c>
      <c r="D221" s="20">
        <v>1</v>
      </c>
      <c r="E221" s="18"/>
      <c r="F221" s="19"/>
      <c r="G221" s="23">
        <f t="shared" si="50"/>
        <v>0</v>
      </c>
      <c r="H221" s="22">
        <f t="shared" si="51"/>
        <v>0</v>
      </c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5.75" customHeight="1">
      <c r="A222" s="17" t="s">
        <v>359</v>
      </c>
      <c r="B222" s="18" t="s">
        <v>360</v>
      </c>
      <c r="C222" s="19" t="s">
        <v>13</v>
      </c>
      <c r="D222" s="20">
        <v>1</v>
      </c>
      <c r="E222" s="18"/>
      <c r="F222" s="19"/>
      <c r="G222" s="23">
        <f t="shared" si="50"/>
        <v>0</v>
      </c>
      <c r="H222" s="22">
        <f t="shared" si="51"/>
        <v>0</v>
      </c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5.75" customHeight="1">
      <c r="A223" s="17" t="s">
        <v>361</v>
      </c>
      <c r="B223" s="18" t="s">
        <v>362</v>
      </c>
      <c r="C223" s="19" t="s">
        <v>13</v>
      </c>
      <c r="D223" s="20">
        <v>1</v>
      </c>
      <c r="E223" s="18"/>
      <c r="F223" s="19"/>
      <c r="G223" s="23">
        <f t="shared" si="50"/>
        <v>0</v>
      </c>
      <c r="H223" s="22">
        <f t="shared" si="51"/>
        <v>0</v>
      </c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5.75" customHeight="1">
      <c r="A224" s="17" t="s">
        <v>363</v>
      </c>
      <c r="B224" s="18" t="s">
        <v>364</v>
      </c>
      <c r="C224" s="19" t="s">
        <v>13</v>
      </c>
      <c r="D224" s="20">
        <v>1</v>
      </c>
      <c r="E224" s="18"/>
      <c r="F224" s="19"/>
      <c r="G224" s="23">
        <f t="shared" si="50"/>
        <v>0</v>
      </c>
      <c r="H224" s="22">
        <f t="shared" si="51"/>
        <v>0</v>
      </c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5.75" customHeight="1">
      <c r="A225" s="17" t="s">
        <v>365</v>
      </c>
      <c r="B225" s="18" t="s">
        <v>366</v>
      </c>
      <c r="C225" s="19" t="s">
        <v>13</v>
      </c>
      <c r="D225" s="20">
        <v>1</v>
      </c>
      <c r="E225" s="18"/>
      <c r="F225" s="19"/>
      <c r="G225" s="23">
        <f t="shared" si="50"/>
        <v>0</v>
      </c>
      <c r="H225" s="22">
        <f t="shared" si="51"/>
        <v>0</v>
      </c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5.75" customHeight="1">
      <c r="A226" s="17" t="s">
        <v>367</v>
      </c>
      <c r="B226" s="18" t="s">
        <v>368</v>
      </c>
      <c r="C226" s="19" t="s">
        <v>13</v>
      </c>
      <c r="D226" s="20">
        <v>2</v>
      </c>
      <c r="E226" s="18"/>
      <c r="F226" s="19"/>
      <c r="G226" s="23">
        <f t="shared" si="50"/>
        <v>0</v>
      </c>
      <c r="H226" s="22">
        <f t="shared" si="51"/>
        <v>0</v>
      </c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5.75" customHeight="1">
      <c r="A227" s="17" t="s">
        <v>369</v>
      </c>
      <c r="B227" s="18" t="s">
        <v>370</v>
      </c>
      <c r="C227" s="19" t="s">
        <v>13</v>
      </c>
      <c r="D227" s="20">
        <v>1</v>
      </c>
      <c r="E227" s="18"/>
      <c r="F227" s="19"/>
      <c r="G227" s="23">
        <f t="shared" si="50"/>
        <v>0</v>
      </c>
      <c r="H227" s="22">
        <f t="shared" si="51"/>
        <v>0</v>
      </c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5.75" customHeight="1">
      <c r="A228" s="17" t="s">
        <v>371</v>
      </c>
      <c r="B228" s="18" t="s">
        <v>372</v>
      </c>
      <c r="C228" s="19" t="s">
        <v>13</v>
      </c>
      <c r="D228" s="20">
        <v>2</v>
      </c>
      <c r="E228" s="18"/>
      <c r="F228" s="19"/>
      <c r="G228" s="23">
        <f t="shared" si="50"/>
        <v>0</v>
      </c>
      <c r="H228" s="22">
        <f t="shared" si="51"/>
        <v>0</v>
      </c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5.75" customHeight="1">
      <c r="A229" s="17" t="s">
        <v>373</v>
      </c>
      <c r="B229" s="18" t="s">
        <v>374</v>
      </c>
      <c r="C229" s="19" t="s">
        <v>13</v>
      </c>
      <c r="D229" s="20">
        <v>1</v>
      </c>
      <c r="E229" s="18"/>
      <c r="F229" s="19"/>
      <c r="G229" s="23">
        <f t="shared" si="50"/>
        <v>0</v>
      </c>
      <c r="H229" s="22">
        <f t="shared" si="51"/>
        <v>0</v>
      </c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5.75" customHeight="1">
      <c r="A230" s="17" t="s">
        <v>375</v>
      </c>
      <c r="B230" s="18" t="s">
        <v>376</v>
      </c>
      <c r="C230" s="19" t="s">
        <v>377</v>
      </c>
      <c r="D230" s="20">
        <v>50.6</v>
      </c>
      <c r="E230" s="18"/>
      <c r="F230" s="19"/>
      <c r="G230" s="23">
        <f t="shared" si="50"/>
        <v>0</v>
      </c>
      <c r="H230" s="22">
        <f t="shared" si="51"/>
        <v>0</v>
      </c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5.75" customHeight="1">
      <c r="A231" s="17" t="s">
        <v>378</v>
      </c>
      <c r="B231" s="18" t="s">
        <v>379</v>
      </c>
      <c r="C231" s="19" t="s">
        <v>13</v>
      </c>
      <c r="D231" s="20">
        <v>1</v>
      </c>
      <c r="E231" s="18"/>
      <c r="F231" s="19"/>
      <c r="G231" s="23">
        <f t="shared" si="50"/>
        <v>0</v>
      </c>
      <c r="H231" s="22">
        <f t="shared" si="51"/>
        <v>0</v>
      </c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5.75" customHeight="1">
      <c r="A232" s="17" t="s">
        <v>380</v>
      </c>
      <c r="B232" s="18" t="s">
        <v>381</v>
      </c>
      <c r="C232" s="19" t="s">
        <v>13</v>
      </c>
      <c r="D232" s="20">
        <v>2</v>
      </c>
      <c r="E232" s="18"/>
      <c r="F232" s="19"/>
      <c r="G232" s="23">
        <f t="shared" si="50"/>
        <v>0</v>
      </c>
      <c r="H232" s="22">
        <f t="shared" si="51"/>
        <v>0</v>
      </c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5.75" customHeight="1">
      <c r="A233" s="17" t="s">
        <v>382</v>
      </c>
      <c r="B233" s="18" t="s">
        <v>383</v>
      </c>
      <c r="C233" s="19" t="s">
        <v>377</v>
      </c>
      <c r="D233" s="20">
        <v>105.6</v>
      </c>
      <c r="E233" s="18"/>
      <c r="F233" s="19"/>
      <c r="G233" s="23">
        <f t="shared" si="50"/>
        <v>0</v>
      </c>
      <c r="H233" s="22">
        <f t="shared" si="51"/>
        <v>0</v>
      </c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5.75" customHeight="1">
      <c r="A234" s="17" t="s">
        <v>384</v>
      </c>
      <c r="B234" s="18" t="s">
        <v>385</v>
      </c>
      <c r="C234" s="19" t="s">
        <v>13</v>
      </c>
      <c r="D234" s="20">
        <v>18</v>
      </c>
      <c r="E234" s="18"/>
      <c r="F234" s="19"/>
      <c r="G234" s="23">
        <f t="shared" si="50"/>
        <v>0</v>
      </c>
      <c r="H234" s="22">
        <f t="shared" si="51"/>
        <v>0</v>
      </c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5.75" customHeight="1">
      <c r="A235" s="17" t="s">
        <v>386</v>
      </c>
      <c r="B235" s="18" t="s">
        <v>387</v>
      </c>
      <c r="C235" s="19" t="s">
        <v>13</v>
      </c>
      <c r="D235" s="20">
        <v>2</v>
      </c>
      <c r="E235" s="18"/>
      <c r="F235" s="19"/>
      <c r="G235" s="23">
        <f t="shared" si="50"/>
        <v>0</v>
      </c>
      <c r="H235" s="22">
        <f t="shared" si="51"/>
        <v>0</v>
      </c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5.75" customHeight="1">
      <c r="A236" s="17" t="s">
        <v>388</v>
      </c>
      <c r="B236" s="18" t="s">
        <v>389</v>
      </c>
      <c r="C236" s="19" t="s">
        <v>13</v>
      </c>
      <c r="D236" s="20">
        <v>17</v>
      </c>
      <c r="E236" s="18"/>
      <c r="F236" s="19"/>
      <c r="G236" s="23">
        <f t="shared" si="50"/>
        <v>0</v>
      </c>
      <c r="H236" s="22">
        <f t="shared" si="51"/>
        <v>0</v>
      </c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5.75" customHeight="1">
      <c r="A237" s="17" t="s">
        <v>390</v>
      </c>
      <c r="B237" s="18" t="s">
        <v>391</v>
      </c>
      <c r="C237" s="19" t="s">
        <v>13</v>
      </c>
      <c r="D237" s="20">
        <v>17</v>
      </c>
      <c r="E237" s="18"/>
      <c r="F237" s="19"/>
      <c r="G237" s="23">
        <f t="shared" si="50"/>
        <v>0</v>
      </c>
      <c r="H237" s="22">
        <f t="shared" si="51"/>
        <v>0</v>
      </c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5.75" customHeight="1">
      <c r="A238" s="17" t="s">
        <v>392</v>
      </c>
      <c r="B238" s="18" t="s">
        <v>393</v>
      </c>
      <c r="C238" s="19" t="s">
        <v>13</v>
      </c>
      <c r="D238" s="20">
        <v>17</v>
      </c>
      <c r="E238" s="18"/>
      <c r="F238" s="19"/>
      <c r="G238" s="23">
        <f t="shared" si="50"/>
        <v>0</v>
      </c>
      <c r="H238" s="22">
        <f t="shared" si="51"/>
        <v>0</v>
      </c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5.75" customHeight="1">
      <c r="A239" s="17" t="s">
        <v>394</v>
      </c>
      <c r="B239" s="18" t="s">
        <v>395</v>
      </c>
      <c r="C239" s="19" t="s">
        <v>13</v>
      </c>
      <c r="D239" s="20">
        <v>17</v>
      </c>
      <c r="E239" s="18"/>
      <c r="F239" s="19"/>
      <c r="G239" s="23">
        <f t="shared" si="50"/>
        <v>0</v>
      </c>
      <c r="H239" s="22">
        <f t="shared" si="51"/>
        <v>0</v>
      </c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5.75" customHeight="1">
      <c r="A240" s="17" t="s">
        <v>396</v>
      </c>
      <c r="B240" s="18" t="s">
        <v>397</v>
      </c>
      <c r="C240" s="19" t="s">
        <v>13</v>
      </c>
      <c r="D240" s="20">
        <v>2</v>
      </c>
      <c r="E240" s="18"/>
      <c r="F240" s="19"/>
      <c r="G240" s="23">
        <f t="shared" si="50"/>
        <v>0</v>
      </c>
      <c r="H240" s="22">
        <f t="shared" si="51"/>
        <v>0</v>
      </c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5.75" customHeight="1">
      <c r="A241" s="17" t="s">
        <v>398</v>
      </c>
      <c r="B241" s="18" t="s">
        <v>399</v>
      </c>
      <c r="C241" s="19" t="s">
        <v>13</v>
      </c>
      <c r="D241" s="20">
        <v>1</v>
      </c>
      <c r="E241" s="18"/>
      <c r="F241" s="19"/>
      <c r="G241" s="23">
        <f t="shared" si="50"/>
        <v>0</v>
      </c>
      <c r="H241" s="22">
        <f t="shared" si="51"/>
        <v>0</v>
      </c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5.75" customHeight="1">
      <c r="A242" s="17" t="s">
        <v>400</v>
      </c>
      <c r="B242" s="18" t="s">
        <v>401</v>
      </c>
      <c r="C242" s="19" t="s">
        <v>377</v>
      </c>
      <c r="D242" s="20">
        <v>99</v>
      </c>
      <c r="E242" s="18"/>
      <c r="F242" s="19"/>
      <c r="G242" s="23">
        <f t="shared" si="50"/>
        <v>0</v>
      </c>
      <c r="H242" s="22">
        <f t="shared" si="51"/>
        <v>0</v>
      </c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5.75" customHeight="1">
      <c r="A243" s="17" t="s">
        <v>402</v>
      </c>
      <c r="B243" s="18" t="s">
        <v>403</v>
      </c>
      <c r="C243" s="19" t="s">
        <v>13</v>
      </c>
      <c r="D243" s="20">
        <v>9</v>
      </c>
      <c r="E243" s="18"/>
      <c r="F243" s="19"/>
      <c r="G243" s="23">
        <f t="shared" si="50"/>
        <v>0</v>
      </c>
      <c r="H243" s="22">
        <f t="shared" si="51"/>
        <v>0</v>
      </c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5.75" customHeight="1">
      <c r="A244" s="17" t="s">
        <v>404</v>
      </c>
      <c r="B244" s="18" t="s">
        <v>405</v>
      </c>
      <c r="C244" s="19" t="s">
        <v>13</v>
      </c>
      <c r="D244" s="20">
        <v>11</v>
      </c>
      <c r="E244" s="18"/>
      <c r="F244" s="19"/>
      <c r="G244" s="23">
        <f t="shared" si="50"/>
        <v>0</v>
      </c>
      <c r="H244" s="22">
        <f t="shared" si="51"/>
        <v>0</v>
      </c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5.75" customHeight="1">
      <c r="A245" s="17" t="s">
        <v>406</v>
      </c>
      <c r="B245" s="18" t="s">
        <v>407</v>
      </c>
      <c r="C245" s="19" t="s">
        <v>13</v>
      </c>
      <c r="D245" s="20">
        <v>3</v>
      </c>
      <c r="E245" s="18"/>
      <c r="F245" s="19"/>
      <c r="G245" s="23">
        <f t="shared" si="50"/>
        <v>0</v>
      </c>
      <c r="H245" s="22">
        <f t="shared" si="51"/>
        <v>0</v>
      </c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5.75" customHeight="1">
      <c r="A246" s="17" t="s">
        <v>408</v>
      </c>
      <c r="B246" s="18" t="s">
        <v>409</v>
      </c>
      <c r="C246" s="19" t="s">
        <v>13</v>
      </c>
      <c r="D246" s="20">
        <v>3</v>
      </c>
      <c r="E246" s="18"/>
      <c r="F246" s="19"/>
      <c r="G246" s="23">
        <f t="shared" si="50"/>
        <v>0</v>
      </c>
      <c r="H246" s="22">
        <f t="shared" si="51"/>
        <v>0</v>
      </c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5.75" customHeight="1">
      <c r="A247" s="17" t="s">
        <v>410</v>
      </c>
      <c r="B247" s="18" t="s">
        <v>411</v>
      </c>
      <c r="C247" s="19" t="s">
        <v>16</v>
      </c>
      <c r="D247" s="20">
        <v>1</v>
      </c>
      <c r="E247" s="18"/>
      <c r="F247" s="19"/>
      <c r="G247" s="23">
        <f t="shared" si="50"/>
        <v>0</v>
      </c>
      <c r="H247" s="22">
        <f t="shared" si="51"/>
        <v>0</v>
      </c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5.75" customHeight="1">
      <c r="A248" s="36" t="s">
        <v>206</v>
      </c>
      <c r="B248" s="24"/>
      <c r="C248" s="25"/>
      <c r="D248" s="26"/>
      <c r="E248" s="25"/>
      <c r="F248" s="25"/>
      <c r="G248" s="25"/>
      <c r="H248" s="2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5.75" customHeight="1">
      <c r="A249" s="12">
        <v>17</v>
      </c>
      <c r="B249" s="13" t="s">
        <v>412</v>
      </c>
      <c r="C249" s="14"/>
      <c r="D249" s="15"/>
      <c r="E249" s="14"/>
      <c r="F249" s="14"/>
      <c r="G249" s="14"/>
      <c r="H249" s="37">
        <f>SUM(H250:H258)</f>
        <v>0</v>
      </c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5.75" customHeight="1">
      <c r="A250" s="17" t="s">
        <v>413</v>
      </c>
      <c r="B250" s="18" t="s">
        <v>414</v>
      </c>
      <c r="C250" s="19" t="s">
        <v>13</v>
      </c>
      <c r="D250" s="20">
        <v>2</v>
      </c>
      <c r="E250" s="18"/>
      <c r="F250" s="19"/>
      <c r="G250" s="23">
        <f t="shared" ref="G250:G258" si="52">E250+F250</f>
        <v>0</v>
      </c>
      <c r="H250" s="22">
        <f t="shared" ref="H250:H258" si="53">D250*G250</f>
        <v>0</v>
      </c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5.75" customHeight="1">
      <c r="A251" s="17" t="s">
        <v>415</v>
      </c>
      <c r="B251" s="18" t="s">
        <v>416</v>
      </c>
      <c r="C251" s="19" t="s">
        <v>13</v>
      </c>
      <c r="D251" s="20">
        <v>1</v>
      </c>
      <c r="E251" s="18"/>
      <c r="F251" s="19"/>
      <c r="G251" s="23">
        <f t="shared" si="52"/>
        <v>0</v>
      </c>
      <c r="H251" s="22">
        <f t="shared" si="53"/>
        <v>0</v>
      </c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5.75" customHeight="1">
      <c r="A252" s="17" t="s">
        <v>417</v>
      </c>
      <c r="B252" s="18" t="s">
        <v>418</v>
      </c>
      <c r="C252" s="19" t="s">
        <v>13</v>
      </c>
      <c r="D252" s="20">
        <v>3</v>
      </c>
      <c r="E252" s="18"/>
      <c r="F252" s="19"/>
      <c r="G252" s="23">
        <f t="shared" si="52"/>
        <v>0</v>
      </c>
      <c r="H252" s="22">
        <f t="shared" si="53"/>
        <v>0</v>
      </c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5.75" customHeight="1">
      <c r="A253" s="17" t="s">
        <v>419</v>
      </c>
      <c r="B253" s="18" t="s">
        <v>420</v>
      </c>
      <c r="C253" s="19" t="s">
        <v>13</v>
      </c>
      <c r="D253" s="20">
        <v>3</v>
      </c>
      <c r="E253" s="18"/>
      <c r="F253" s="19"/>
      <c r="G253" s="23">
        <f t="shared" si="52"/>
        <v>0</v>
      </c>
      <c r="H253" s="22">
        <f t="shared" si="53"/>
        <v>0</v>
      </c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.75" customHeight="1">
      <c r="A254" s="17" t="s">
        <v>421</v>
      </c>
      <c r="B254" s="18" t="s">
        <v>422</v>
      </c>
      <c r="C254" s="19" t="s">
        <v>13</v>
      </c>
      <c r="D254" s="20">
        <v>1</v>
      </c>
      <c r="E254" s="18"/>
      <c r="F254" s="19"/>
      <c r="G254" s="23">
        <f t="shared" si="52"/>
        <v>0</v>
      </c>
      <c r="H254" s="22">
        <f t="shared" si="53"/>
        <v>0</v>
      </c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5.75" customHeight="1">
      <c r="A255" s="17" t="s">
        <v>423</v>
      </c>
      <c r="B255" s="18" t="s">
        <v>424</v>
      </c>
      <c r="C255" s="19" t="s">
        <v>13</v>
      </c>
      <c r="D255" s="20">
        <v>1</v>
      </c>
      <c r="E255" s="18"/>
      <c r="F255" s="19"/>
      <c r="G255" s="23">
        <f t="shared" si="52"/>
        <v>0</v>
      </c>
      <c r="H255" s="22">
        <f t="shared" si="53"/>
        <v>0</v>
      </c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5.75" customHeight="1">
      <c r="A256" s="17" t="s">
        <v>425</v>
      </c>
      <c r="B256" s="18" t="s">
        <v>426</v>
      </c>
      <c r="C256" s="19" t="s">
        <v>13</v>
      </c>
      <c r="D256" s="20">
        <v>1</v>
      </c>
      <c r="E256" s="18"/>
      <c r="F256" s="19"/>
      <c r="G256" s="23">
        <f t="shared" si="52"/>
        <v>0</v>
      </c>
      <c r="H256" s="22">
        <f t="shared" si="53"/>
        <v>0</v>
      </c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.75" customHeight="1">
      <c r="A257" s="17" t="s">
        <v>427</v>
      </c>
      <c r="B257" s="18" t="s">
        <v>428</v>
      </c>
      <c r="C257" s="19" t="s">
        <v>13</v>
      </c>
      <c r="D257" s="20">
        <v>1</v>
      </c>
      <c r="E257" s="18"/>
      <c r="F257" s="19"/>
      <c r="G257" s="23">
        <f t="shared" si="52"/>
        <v>0</v>
      </c>
      <c r="H257" s="22">
        <f t="shared" si="53"/>
        <v>0</v>
      </c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.75" customHeight="1">
      <c r="A258" s="17" t="s">
        <v>429</v>
      </c>
      <c r="B258" s="18" t="s">
        <v>430</v>
      </c>
      <c r="C258" s="19" t="s">
        <v>16</v>
      </c>
      <c r="D258" s="20">
        <v>1</v>
      </c>
      <c r="E258" s="18"/>
      <c r="F258" s="19"/>
      <c r="G258" s="23">
        <f t="shared" si="52"/>
        <v>0</v>
      </c>
      <c r="H258" s="22">
        <f t="shared" si="53"/>
        <v>0</v>
      </c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5.75" customHeight="1">
      <c r="A259" s="36" t="s">
        <v>206</v>
      </c>
      <c r="B259" s="24"/>
      <c r="C259" s="25"/>
      <c r="D259" s="20"/>
      <c r="E259" s="25"/>
      <c r="F259" s="25"/>
      <c r="G259" s="25"/>
      <c r="H259" s="2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5.75" customHeight="1">
      <c r="A260" s="12">
        <v>18</v>
      </c>
      <c r="B260" s="13" t="s">
        <v>431</v>
      </c>
      <c r="C260" s="14"/>
      <c r="D260" s="54"/>
      <c r="E260" s="14"/>
      <c r="F260" s="14"/>
      <c r="G260" s="14"/>
      <c r="H260" s="37">
        <f>SUM(H261:H262)</f>
        <v>0</v>
      </c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9.7" customHeight="1">
      <c r="A261" s="17" t="s">
        <v>432</v>
      </c>
      <c r="B261" s="18" t="s">
        <v>558</v>
      </c>
      <c r="C261" s="19" t="s">
        <v>16</v>
      </c>
      <c r="D261" s="20">
        <v>1</v>
      </c>
      <c r="E261" s="18"/>
      <c r="F261" s="19"/>
      <c r="G261" s="23">
        <f t="shared" ref="G261:G262" si="54">E261+F261</f>
        <v>0</v>
      </c>
      <c r="H261" s="22">
        <f t="shared" ref="H261:H262" si="55">D261*G261</f>
        <v>0</v>
      </c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5.75" customHeight="1">
      <c r="A262" s="17" t="s">
        <v>433</v>
      </c>
      <c r="B262" s="18" t="s">
        <v>430</v>
      </c>
      <c r="C262" s="19" t="s">
        <v>16</v>
      </c>
      <c r="D262" s="20">
        <v>1</v>
      </c>
      <c r="E262" s="18"/>
      <c r="F262" s="19"/>
      <c r="G262" s="23">
        <f t="shared" si="54"/>
        <v>0</v>
      </c>
      <c r="H262" s="22">
        <f t="shared" si="55"/>
        <v>0</v>
      </c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5.75" customHeight="1">
      <c r="A263" s="36" t="s">
        <v>206</v>
      </c>
      <c r="B263" s="24"/>
      <c r="C263" s="25"/>
      <c r="D263" s="20"/>
      <c r="E263" s="25"/>
      <c r="F263" s="25"/>
      <c r="G263" s="25"/>
      <c r="H263" s="2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5.75" customHeight="1">
      <c r="A264" s="12">
        <v>19</v>
      </c>
      <c r="B264" s="13" t="s">
        <v>434</v>
      </c>
      <c r="C264" s="14"/>
      <c r="D264" s="54"/>
      <c r="E264" s="14"/>
      <c r="F264" s="14"/>
      <c r="G264" s="14"/>
      <c r="H264" s="37">
        <f>SUM(H265:H278)</f>
        <v>0</v>
      </c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5.75" customHeight="1">
      <c r="A265" s="17" t="s">
        <v>435</v>
      </c>
      <c r="B265" s="18" t="s">
        <v>436</v>
      </c>
      <c r="C265" s="19" t="s">
        <v>13</v>
      </c>
      <c r="D265" s="20">
        <v>1</v>
      </c>
      <c r="E265" s="18"/>
      <c r="F265" s="19"/>
      <c r="G265" s="23">
        <f t="shared" ref="G265:G278" si="56">E265+F265</f>
        <v>0</v>
      </c>
      <c r="H265" s="22">
        <f t="shared" ref="H265:H278" si="57">D265*G265</f>
        <v>0</v>
      </c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5.75" customHeight="1">
      <c r="A266" s="17" t="s">
        <v>437</v>
      </c>
      <c r="B266" s="18" t="s">
        <v>438</v>
      </c>
      <c r="C266" s="19" t="s">
        <v>13</v>
      </c>
      <c r="D266" s="20">
        <v>1</v>
      </c>
      <c r="E266" s="18"/>
      <c r="F266" s="19"/>
      <c r="G266" s="23">
        <f t="shared" si="56"/>
        <v>0</v>
      </c>
      <c r="H266" s="22">
        <f t="shared" si="57"/>
        <v>0</v>
      </c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5.75" customHeight="1">
      <c r="A267" s="17" t="s">
        <v>439</v>
      </c>
      <c r="B267" s="18" t="s">
        <v>440</v>
      </c>
      <c r="C267" s="19" t="s">
        <v>13</v>
      </c>
      <c r="D267" s="20">
        <v>1</v>
      </c>
      <c r="E267" s="18"/>
      <c r="F267" s="19"/>
      <c r="G267" s="23">
        <f t="shared" si="56"/>
        <v>0</v>
      </c>
      <c r="H267" s="22">
        <f t="shared" si="57"/>
        <v>0</v>
      </c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5.75" customHeight="1">
      <c r="A268" s="17" t="s">
        <v>441</v>
      </c>
      <c r="B268" s="18" t="s">
        <v>442</v>
      </c>
      <c r="C268" s="19" t="s">
        <v>13</v>
      </c>
      <c r="D268" s="20">
        <v>2</v>
      </c>
      <c r="E268" s="18"/>
      <c r="F268" s="19"/>
      <c r="G268" s="23">
        <f t="shared" si="56"/>
        <v>0</v>
      </c>
      <c r="H268" s="22">
        <f t="shared" si="57"/>
        <v>0</v>
      </c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5.75" customHeight="1">
      <c r="A269" s="17" t="s">
        <v>443</v>
      </c>
      <c r="B269" s="18" t="s">
        <v>444</v>
      </c>
      <c r="C269" s="19" t="s">
        <v>13</v>
      </c>
      <c r="D269" s="20">
        <v>1</v>
      </c>
      <c r="E269" s="18"/>
      <c r="F269" s="19"/>
      <c r="G269" s="23">
        <f t="shared" si="56"/>
        <v>0</v>
      </c>
      <c r="H269" s="22">
        <f t="shared" si="57"/>
        <v>0</v>
      </c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5.75" customHeight="1">
      <c r="A270" s="17" t="s">
        <v>445</v>
      </c>
      <c r="B270" s="18" t="s">
        <v>446</v>
      </c>
      <c r="C270" s="19" t="s">
        <v>13</v>
      </c>
      <c r="D270" s="20">
        <v>1</v>
      </c>
      <c r="E270" s="18"/>
      <c r="F270" s="19"/>
      <c r="G270" s="23">
        <f t="shared" si="56"/>
        <v>0</v>
      </c>
      <c r="H270" s="22">
        <f t="shared" si="57"/>
        <v>0</v>
      </c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5.75" customHeight="1">
      <c r="A271" s="17" t="s">
        <v>447</v>
      </c>
      <c r="B271" s="18" t="s">
        <v>448</v>
      </c>
      <c r="C271" s="19" t="s">
        <v>13</v>
      </c>
      <c r="D271" s="20">
        <v>2</v>
      </c>
      <c r="E271" s="18"/>
      <c r="F271" s="19"/>
      <c r="G271" s="23">
        <f t="shared" si="56"/>
        <v>0</v>
      </c>
      <c r="H271" s="22">
        <f t="shared" si="57"/>
        <v>0</v>
      </c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5.75" customHeight="1">
      <c r="A272" s="17" t="s">
        <v>449</v>
      </c>
      <c r="B272" s="18" t="s">
        <v>450</v>
      </c>
      <c r="C272" s="19" t="s">
        <v>13</v>
      </c>
      <c r="D272" s="20">
        <v>6</v>
      </c>
      <c r="E272" s="18"/>
      <c r="F272" s="19"/>
      <c r="G272" s="23">
        <f t="shared" si="56"/>
        <v>0</v>
      </c>
      <c r="H272" s="22">
        <f t="shared" si="57"/>
        <v>0</v>
      </c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5.75" customHeight="1">
      <c r="A273" s="17" t="s">
        <v>451</v>
      </c>
      <c r="B273" s="18" t="s">
        <v>452</v>
      </c>
      <c r="C273" s="19" t="s">
        <v>13</v>
      </c>
      <c r="D273" s="20">
        <v>2</v>
      </c>
      <c r="E273" s="18"/>
      <c r="F273" s="19"/>
      <c r="G273" s="23">
        <f t="shared" si="56"/>
        <v>0</v>
      </c>
      <c r="H273" s="22">
        <f t="shared" si="57"/>
        <v>0</v>
      </c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5.75" customHeight="1">
      <c r="A274" s="17" t="s">
        <v>453</v>
      </c>
      <c r="B274" s="18" t="s">
        <v>454</v>
      </c>
      <c r="C274" s="19" t="s">
        <v>13</v>
      </c>
      <c r="D274" s="20">
        <v>1</v>
      </c>
      <c r="E274" s="18"/>
      <c r="F274" s="19"/>
      <c r="G274" s="23">
        <f t="shared" si="56"/>
        <v>0</v>
      </c>
      <c r="H274" s="22">
        <f t="shared" si="57"/>
        <v>0</v>
      </c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5.75" customHeight="1">
      <c r="A275" s="17" t="s">
        <v>455</v>
      </c>
      <c r="B275" s="18" t="s">
        <v>456</v>
      </c>
      <c r="C275" s="19" t="s">
        <v>13</v>
      </c>
      <c r="D275" s="20">
        <v>3</v>
      </c>
      <c r="E275" s="18"/>
      <c r="F275" s="19"/>
      <c r="G275" s="23">
        <f t="shared" si="56"/>
        <v>0</v>
      </c>
      <c r="H275" s="22">
        <f t="shared" si="57"/>
        <v>0</v>
      </c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5.75" customHeight="1">
      <c r="A276" s="17" t="s">
        <v>457</v>
      </c>
      <c r="B276" s="18" t="s">
        <v>458</v>
      </c>
      <c r="C276" s="19" t="s">
        <v>13</v>
      </c>
      <c r="D276" s="20">
        <v>3</v>
      </c>
      <c r="E276" s="18"/>
      <c r="F276" s="19"/>
      <c r="G276" s="23">
        <f t="shared" si="56"/>
        <v>0</v>
      </c>
      <c r="H276" s="22">
        <f t="shared" si="57"/>
        <v>0</v>
      </c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5.75" customHeight="1">
      <c r="A277" s="17" t="s">
        <v>459</v>
      </c>
      <c r="B277" s="18" t="s">
        <v>460</v>
      </c>
      <c r="C277" s="19" t="s">
        <v>13</v>
      </c>
      <c r="D277" s="20">
        <v>3</v>
      </c>
      <c r="E277" s="18"/>
      <c r="F277" s="19"/>
      <c r="G277" s="23">
        <f t="shared" si="56"/>
        <v>0</v>
      </c>
      <c r="H277" s="22">
        <f t="shared" si="57"/>
        <v>0</v>
      </c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5.75" customHeight="1">
      <c r="A278" s="17" t="s">
        <v>461</v>
      </c>
      <c r="B278" s="18" t="s">
        <v>462</v>
      </c>
      <c r="C278" s="19" t="s">
        <v>13</v>
      </c>
      <c r="D278" s="20">
        <v>5</v>
      </c>
      <c r="E278" s="18"/>
      <c r="F278" s="19"/>
      <c r="G278" s="23">
        <f t="shared" si="56"/>
        <v>0</v>
      </c>
      <c r="H278" s="22">
        <f t="shared" si="57"/>
        <v>0</v>
      </c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5.75" customHeight="1">
      <c r="A279" s="36" t="s">
        <v>206</v>
      </c>
      <c r="B279" s="24"/>
      <c r="C279" s="25"/>
      <c r="D279" s="20"/>
      <c r="E279" s="25"/>
      <c r="F279" s="25"/>
      <c r="G279" s="25"/>
      <c r="H279" s="2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5.75" customHeight="1">
      <c r="A280" s="12">
        <v>20</v>
      </c>
      <c r="B280" s="13" t="s">
        <v>463</v>
      </c>
      <c r="C280" s="14"/>
      <c r="D280" s="54"/>
      <c r="E280" s="14"/>
      <c r="F280" s="14"/>
      <c r="G280" s="14"/>
      <c r="H280" s="37">
        <f>SUM(H281:H296)</f>
        <v>0</v>
      </c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5.75" customHeight="1">
      <c r="A281" s="17" t="s">
        <v>464</v>
      </c>
      <c r="B281" s="18" t="s">
        <v>465</v>
      </c>
      <c r="C281" s="19" t="s">
        <v>13</v>
      </c>
      <c r="D281" s="20">
        <v>1</v>
      </c>
      <c r="E281" s="18"/>
      <c r="F281" s="19"/>
      <c r="G281" s="23">
        <f t="shared" ref="G281:G296" si="58">E281+F281</f>
        <v>0</v>
      </c>
      <c r="H281" s="22">
        <f t="shared" ref="H281:H296" si="59">D281*G281</f>
        <v>0</v>
      </c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5.75" customHeight="1">
      <c r="A282" s="17" t="s">
        <v>466</v>
      </c>
      <c r="B282" s="18" t="s">
        <v>467</v>
      </c>
      <c r="C282" s="19" t="s">
        <v>13</v>
      </c>
      <c r="D282" s="20">
        <v>1</v>
      </c>
      <c r="E282" s="18"/>
      <c r="F282" s="19"/>
      <c r="G282" s="23">
        <f t="shared" si="58"/>
        <v>0</v>
      </c>
      <c r="H282" s="22">
        <f t="shared" si="59"/>
        <v>0</v>
      </c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5.75" customHeight="1">
      <c r="A283" s="17" t="s">
        <v>468</v>
      </c>
      <c r="B283" s="18" t="s">
        <v>469</v>
      </c>
      <c r="C283" s="19" t="s">
        <v>13</v>
      </c>
      <c r="D283" s="20">
        <v>1</v>
      </c>
      <c r="E283" s="18"/>
      <c r="F283" s="19"/>
      <c r="G283" s="23">
        <f t="shared" si="58"/>
        <v>0</v>
      </c>
      <c r="H283" s="22">
        <f t="shared" si="59"/>
        <v>0</v>
      </c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5.75" customHeight="1">
      <c r="A284" s="17" t="s">
        <v>470</v>
      </c>
      <c r="B284" s="18" t="s">
        <v>471</v>
      </c>
      <c r="C284" s="19" t="s">
        <v>16</v>
      </c>
      <c r="D284" s="20">
        <v>1</v>
      </c>
      <c r="E284" s="18"/>
      <c r="F284" s="19"/>
      <c r="G284" s="23">
        <f t="shared" si="58"/>
        <v>0</v>
      </c>
      <c r="H284" s="22">
        <f t="shared" si="59"/>
        <v>0</v>
      </c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5.75" customHeight="1">
      <c r="A285" s="17" t="s">
        <v>472</v>
      </c>
      <c r="B285" s="18" t="s">
        <v>473</v>
      </c>
      <c r="C285" s="19" t="s">
        <v>16</v>
      </c>
      <c r="D285" s="20">
        <v>1</v>
      </c>
      <c r="E285" s="18"/>
      <c r="F285" s="19"/>
      <c r="G285" s="23">
        <f t="shared" si="58"/>
        <v>0</v>
      </c>
      <c r="H285" s="22">
        <f t="shared" si="59"/>
        <v>0</v>
      </c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5.75" customHeight="1">
      <c r="A286" s="17" t="s">
        <v>474</v>
      </c>
      <c r="B286" s="18" t="s">
        <v>475</v>
      </c>
      <c r="C286" s="19" t="s">
        <v>16</v>
      </c>
      <c r="D286" s="20">
        <v>1</v>
      </c>
      <c r="E286" s="18"/>
      <c r="F286" s="19"/>
      <c r="G286" s="23">
        <f t="shared" si="58"/>
        <v>0</v>
      </c>
      <c r="H286" s="22">
        <f t="shared" si="59"/>
        <v>0</v>
      </c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.75" customHeight="1">
      <c r="A287" s="17" t="s">
        <v>476</v>
      </c>
      <c r="B287" s="18" t="s">
        <v>477</v>
      </c>
      <c r="C287" s="19" t="s">
        <v>13</v>
      </c>
      <c r="D287" s="20">
        <v>8</v>
      </c>
      <c r="E287" s="18"/>
      <c r="F287" s="19"/>
      <c r="G287" s="23">
        <f t="shared" si="58"/>
        <v>0</v>
      </c>
      <c r="H287" s="22">
        <f t="shared" si="59"/>
        <v>0</v>
      </c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5.75" customHeight="1">
      <c r="A288" s="17" t="s">
        <v>478</v>
      </c>
      <c r="B288" s="18" t="s">
        <v>479</v>
      </c>
      <c r="C288" s="19" t="s">
        <v>16</v>
      </c>
      <c r="D288" s="20">
        <v>1</v>
      </c>
      <c r="E288" s="18"/>
      <c r="F288" s="19"/>
      <c r="G288" s="23">
        <f t="shared" si="58"/>
        <v>0</v>
      </c>
      <c r="H288" s="22">
        <f t="shared" si="59"/>
        <v>0</v>
      </c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5.75" customHeight="1">
      <c r="A289" s="17" t="s">
        <v>480</v>
      </c>
      <c r="B289" s="18" t="s">
        <v>481</v>
      </c>
      <c r="C289" s="19" t="s">
        <v>13</v>
      </c>
      <c r="D289" s="20">
        <v>2</v>
      </c>
      <c r="E289" s="18"/>
      <c r="F289" s="19"/>
      <c r="G289" s="23">
        <f t="shared" si="58"/>
        <v>0</v>
      </c>
      <c r="H289" s="22">
        <f t="shared" si="59"/>
        <v>0</v>
      </c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5.75" customHeight="1">
      <c r="A290" s="17" t="s">
        <v>482</v>
      </c>
      <c r="B290" s="18" t="s">
        <v>483</v>
      </c>
      <c r="C290" s="19" t="s">
        <v>13</v>
      </c>
      <c r="D290" s="20">
        <v>1</v>
      </c>
      <c r="E290" s="18"/>
      <c r="F290" s="19"/>
      <c r="G290" s="23">
        <f t="shared" si="58"/>
        <v>0</v>
      </c>
      <c r="H290" s="22">
        <f t="shared" si="59"/>
        <v>0</v>
      </c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5.75" customHeight="1">
      <c r="A291" s="17" t="s">
        <v>484</v>
      </c>
      <c r="B291" s="18" t="s">
        <v>485</v>
      </c>
      <c r="C291" s="19" t="s">
        <v>13</v>
      </c>
      <c r="D291" s="20">
        <v>1</v>
      </c>
      <c r="E291" s="18"/>
      <c r="F291" s="19"/>
      <c r="G291" s="23">
        <f t="shared" si="58"/>
        <v>0</v>
      </c>
      <c r="H291" s="22">
        <f t="shared" si="59"/>
        <v>0</v>
      </c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5.75" customHeight="1">
      <c r="A292" s="17" t="s">
        <v>486</v>
      </c>
      <c r="B292" s="18" t="s">
        <v>487</v>
      </c>
      <c r="C292" s="19" t="s">
        <v>13</v>
      </c>
      <c r="D292" s="20">
        <v>1</v>
      </c>
      <c r="E292" s="18"/>
      <c r="F292" s="19"/>
      <c r="G292" s="23">
        <f t="shared" si="58"/>
        <v>0</v>
      </c>
      <c r="H292" s="22">
        <f t="shared" si="59"/>
        <v>0</v>
      </c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5.75" customHeight="1">
      <c r="A293" s="17" t="s">
        <v>488</v>
      </c>
      <c r="B293" s="18" t="s">
        <v>489</v>
      </c>
      <c r="C293" s="19" t="s">
        <v>13</v>
      </c>
      <c r="D293" s="20">
        <v>1</v>
      </c>
      <c r="E293" s="18"/>
      <c r="F293" s="19"/>
      <c r="G293" s="23">
        <f t="shared" si="58"/>
        <v>0</v>
      </c>
      <c r="H293" s="22">
        <f t="shared" si="59"/>
        <v>0</v>
      </c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5.75" customHeight="1">
      <c r="A294" s="17" t="s">
        <v>490</v>
      </c>
      <c r="B294" s="18" t="s">
        <v>491</v>
      </c>
      <c r="C294" s="19" t="s">
        <v>13</v>
      </c>
      <c r="D294" s="20">
        <v>1</v>
      </c>
      <c r="E294" s="18"/>
      <c r="F294" s="19"/>
      <c r="G294" s="23">
        <f t="shared" si="58"/>
        <v>0</v>
      </c>
      <c r="H294" s="22">
        <f t="shared" si="59"/>
        <v>0</v>
      </c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5.75" customHeight="1">
      <c r="A295" s="17" t="s">
        <v>492</v>
      </c>
      <c r="B295" s="18" t="s">
        <v>493</v>
      </c>
      <c r="C295" s="19" t="s">
        <v>13</v>
      </c>
      <c r="D295" s="20">
        <v>16</v>
      </c>
      <c r="E295" s="18"/>
      <c r="F295" s="19"/>
      <c r="G295" s="23">
        <f t="shared" si="58"/>
        <v>0</v>
      </c>
      <c r="H295" s="22">
        <f t="shared" si="59"/>
        <v>0</v>
      </c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5.75" customHeight="1">
      <c r="A296" s="17" t="s">
        <v>494</v>
      </c>
      <c r="B296" s="18" t="s">
        <v>495</v>
      </c>
      <c r="C296" s="19" t="s">
        <v>13</v>
      </c>
      <c r="D296" s="20">
        <v>4</v>
      </c>
      <c r="E296" s="18"/>
      <c r="F296" s="19"/>
      <c r="G296" s="23">
        <f t="shared" si="58"/>
        <v>0</v>
      </c>
      <c r="H296" s="22">
        <f t="shared" si="59"/>
        <v>0</v>
      </c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5.75" customHeight="1">
      <c r="A297" s="36" t="s">
        <v>206</v>
      </c>
      <c r="B297" s="24"/>
      <c r="C297" s="25"/>
      <c r="D297" s="20"/>
      <c r="E297" s="25"/>
      <c r="F297" s="25"/>
      <c r="G297" s="25"/>
      <c r="H297" s="2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5.75" customHeight="1">
      <c r="A298" s="12">
        <v>21</v>
      </c>
      <c r="B298" s="13" t="s">
        <v>496</v>
      </c>
      <c r="C298" s="27"/>
      <c r="D298" s="54"/>
      <c r="E298" s="27"/>
      <c r="F298" s="27"/>
      <c r="G298" s="27"/>
      <c r="H298" s="29">
        <f>SUM(H299,H301)</f>
        <v>0</v>
      </c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5.75" customHeight="1">
      <c r="A299" s="17" t="s">
        <v>497</v>
      </c>
      <c r="B299" s="18" t="s">
        <v>498</v>
      </c>
      <c r="C299" s="19" t="s">
        <v>16</v>
      </c>
      <c r="D299" s="20">
        <v>1</v>
      </c>
      <c r="E299" s="18"/>
      <c r="F299" s="19"/>
      <c r="G299" s="23">
        <f>E299+F299</f>
        <v>0</v>
      </c>
      <c r="H299" s="22">
        <f>D299*G299</f>
        <v>0</v>
      </c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5.75" customHeight="1">
      <c r="A300" s="36"/>
      <c r="B300" s="24"/>
      <c r="C300" s="25"/>
      <c r="D300" s="26"/>
      <c r="E300" s="25"/>
      <c r="F300" s="25"/>
      <c r="G300" s="25"/>
      <c r="H300" s="2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5.75" customHeight="1">
      <c r="A301" s="30" t="s">
        <v>499</v>
      </c>
      <c r="B301" s="31" t="s">
        <v>500</v>
      </c>
      <c r="C301" s="32"/>
      <c r="D301" s="33"/>
      <c r="E301" s="31"/>
      <c r="F301" s="32"/>
      <c r="G301" s="34"/>
      <c r="H301" s="35">
        <f>SUM(H302:H305)</f>
        <v>0</v>
      </c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5.75" customHeight="1">
      <c r="A302" s="17" t="s">
        <v>501</v>
      </c>
      <c r="B302" s="18" t="s">
        <v>502</v>
      </c>
      <c r="C302" s="19" t="s">
        <v>19</v>
      </c>
      <c r="D302" s="20">
        <v>170</v>
      </c>
      <c r="E302" s="18"/>
      <c r="F302" s="19"/>
      <c r="G302" s="23">
        <f t="shared" ref="G302:G305" si="60">E302+F302</f>
        <v>0</v>
      </c>
      <c r="H302" s="22">
        <f t="shared" ref="H302:H305" si="61">D302*G302</f>
        <v>0</v>
      </c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5.75" customHeight="1">
      <c r="A303" s="17" t="s">
        <v>503</v>
      </c>
      <c r="B303" s="18" t="s">
        <v>504</v>
      </c>
      <c r="C303" s="19" t="s">
        <v>37</v>
      </c>
      <c r="D303" s="20">
        <v>3</v>
      </c>
      <c r="E303" s="18"/>
      <c r="F303" s="19"/>
      <c r="G303" s="23">
        <f t="shared" si="60"/>
        <v>0</v>
      </c>
      <c r="H303" s="22">
        <f t="shared" si="61"/>
        <v>0</v>
      </c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5.75" customHeight="1">
      <c r="A304" s="17" t="s">
        <v>505</v>
      </c>
      <c r="B304" s="18" t="s">
        <v>506</v>
      </c>
      <c r="C304" s="19" t="s">
        <v>507</v>
      </c>
      <c r="D304" s="20">
        <v>1</v>
      </c>
      <c r="E304" s="18"/>
      <c r="F304" s="19"/>
      <c r="G304" s="23">
        <f t="shared" si="60"/>
        <v>0</v>
      </c>
      <c r="H304" s="22">
        <f t="shared" si="61"/>
        <v>0</v>
      </c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5.75" customHeight="1">
      <c r="A305" s="17" t="s">
        <v>508</v>
      </c>
      <c r="B305" s="18" t="s">
        <v>509</v>
      </c>
      <c r="C305" s="19" t="s">
        <v>510</v>
      </c>
      <c r="D305" s="20">
        <v>12</v>
      </c>
      <c r="E305" s="18"/>
      <c r="F305" s="19"/>
      <c r="G305" s="23">
        <f t="shared" si="60"/>
        <v>0</v>
      </c>
      <c r="H305" s="22">
        <f t="shared" si="61"/>
        <v>0</v>
      </c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5.75" customHeight="1">
      <c r="A306" s="36"/>
      <c r="B306" s="24"/>
      <c r="C306" s="25"/>
      <c r="D306" s="26"/>
      <c r="E306" s="25"/>
      <c r="F306" s="25"/>
      <c r="G306" s="25"/>
      <c r="H306" s="2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5.75" customHeight="1">
      <c r="A307" s="55"/>
      <c r="B307" s="56" t="s">
        <v>511</v>
      </c>
      <c r="C307" s="94"/>
      <c r="D307" s="95"/>
      <c r="E307" s="95"/>
      <c r="F307" s="95"/>
      <c r="G307" s="96"/>
      <c r="H307" s="57">
        <f>SUM(H5,H34,H72,H77,H83,H101,H14,H39,H54,H91,H110,H114,H120,H125,H175,H204,H249,H260,H264,H280,H298)</f>
        <v>0</v>
      </c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5.75" customHeight="1">
      <c r="A308" s="58"/>
      <c r="B308" s="59" t="s">
        <v>1</v>
      </c>
      <c r="C308" s="97"/>
      <c r="D308" s="95"/>
      <c r="E308" s="95"/>
      <c r="F308" s="95"/>
      <c r="G308" s="96"/>
      <c r="H308" s="60">
        <f>H307*H3</f>
        <v>0</v>
      </c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5.75" customHeight="1">
      <c r="A309" s="61"/>
      <c r="B309" s="62" t="s">
        <v>512</v>
      </c>
      <c r="C309" s="98"/>
      <c r="D309" s="95"/>
      <c r="E309" s="95"/>
      <c r="F309" s="95"/>
      <c r="G309" s="96"/>
      <c r="H309" s="63">
        <f>SUM(H307:H308)</f>
        <v>0</v>
      </c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5.75" customHeight="1">
      <c r="A310" s="64"/>
      <c r="B310" s="5"/>
      <c r="C310" s="5"/>
      <c r="D310" s="6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5.75" customHeight="1">
      <c r="A311" s="64"/>
      <c r="B311" s="5"/>
      <c r="C311" s="5"/>
      <c r="D311" s="6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5.75" customHeight="1">
      <c r="A312" s="64"/>
      <c r="B312" s="5"/>
      <c r="C312" s="5"/>
      <c r="D312" s="6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5.75" customHeight="1">
      <c r="A313" s="64"/>
      <c r="B313" s="5"/>
      <c r="C313" s="5"/>
      <c r="D313" s="6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5.75" customHeight="1">
      <c r="A314" s="64"/>
      <c r="B314" s="5"/>
      <c r="C314" s="5"/>
      <c r="D314" s="6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5.75" customHeight="1">
      <c r="A315" s="64"/>
      <c r="B315" s="5"/>
      <c r="C315" s="5"/>
      <c r="D315" s="6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5.75" customHeight="1">
      <c r="A316" s="64"/>
      <c r="B316" s="5"/>
      <c r="C316" s="5"/>
      <c r="D316" s="6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5.75" customHeight="1">
      <c r="A317" s="64"/>
      <c r="B317" s="5"/>
      <c r="C317" s="5"/>
      <c r="D317" s="6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5.75" customHeight="1">
      <c r="A318" s="64"/>
      <c r="B318" s="5"/>
      <c r="C318" s="5"/>
      <c r="D318" s="6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5.75" customHeight="1">
      <c r="A319" s="64"/>
      <c r="B319" s="5"/>
      <c r="C319" s="5"/>
      <c r="D319" s="6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5.75" customHeight="1">
      <c r="A320" s="64"/>
      <c r="B320" s="5"/>
      <c r="C320" s="5"/>
      <c r="D320" s="6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5.75" customHeight="1">
      <c r="A321" s="64"/>
      <c r="B321" s="5"/>
      <c r="C321" s="5"/>
      <c r="D321" s="6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5.75" customHeight="1">
      <c r="A322" s="64"/>
      <c r="B322" s="5"/>
      <c r="C322" s="5"/>
      <c r="D322" s="6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5.75" customHeight="1">
      <c r="A323" s="64"/>
      <c r="B323" s="5"/>
      <c r="C323" s="5"/>
      <c r="D323" s="6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.75" customHeight="1">
      <c r="A324" s="64"/>
      <c r="B324" s="5"/>
      <c r="C324" s="5"/>
      <c r="D324" s="6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.75" customHeight="1">
      <c r="A325" s="64"/>
      <c r="B325" s="5"/>
      <c r="C325" s="5"/>
      <c r="D325" s="6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.75" customHeight="1">
      <c r="A326" s="64"/>
      <c r="B326" s="5"/>
      <c r="C326" s="5"/>
      <c r="D326" s="6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.75" customHeight="1">
      <c r="A327" s="64"/>
      <c r="B327" s="5"/>
      <c r="C327" s="5"/>
      <c r="D327" s="6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.75" customHeight="1">
      <c r="A328" s="64"/>
      <c r="B328" s="5"/>
      <c r="C328" s="5"/>
      <c r="D328" s="6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.75" customHeight="1">
      <c r="A329" s="64"/>
      <c r="B329" s="5"/>
      <c r="C329" s="5"/>
      <c r="D329" s="6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.75" customHeight="1">
      <c r="A330" s="64"/>
      <c r="B330" s="5"/>
      <c r="C330" s="5"/>
      <c r="D330" s="6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.75" customHeight="1">
      <c r="A331" s="64"/>
      <c r="B331" s="5"/>
      <c r="C331" s="5"/>
      <c r="D331" s="6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.75" customHeight="1">
      <c r="A332" s="64"/>
      <c r="B332" s="5"/>
      <c r="C332" s="5"/>
      <c r="D332" s="6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.75" customHeight="1">
      <c r="A333" s="64"/>
      <c r="B333" s="5"/>
      <c r="C333" s="5"/>
      <c r="D333" s="6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.75" customHeight="1">
      <c r="A334" s="64"/>
      <c r="B334" s="5"/>
      <c r="C334" s="5"/>
      <c r="D334" s="6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.75" customHeight="1">
      <c r="A335" s="64"/>
      <c r="B335" s="5"/>
      <c r="C335" s="5"/>
      <c r="D335" s="6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.75" customHeight="1">
      <c r="A336" s="64"/>
      <c r="B336" s="5"/>
      <c r="C336" s="5"/>
      <c r="D336" s="6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.75" customHeight="1">
      <c r="A337" s="64"/>
      <c r="B337" s="5"/>
      <c r="C337" s="5"/>
      <c r="D337" s="6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5.75" customHeight="1">
      <c r="A338" s="64"/>
      <c r="B338" s="5"/>
      <c r="C338" s="5"/>
      <c r="D338" s="6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5.75" customHeight="1">
      <c r="A339" s="64"/>
      <c r="B339" s="5"/>
      <c r="C339" s="5"/>
      <c r="D339" s="6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5.75" customHeight="1">
      <c r="A340" s="64"/>
      <c r="B340" s="5"/>
      <c r="C340" s="5"/>
      <c r="D340" s="6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5.75" customHeight="1">
      <c r="A341" s="64"/>
      <c r="B341" s="5"/>
      <c r="C341" s="5"/>
      <c r="D341" s="6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.75" customHeight="1">
      <c r="A342" s="64"/>
      <c r="B342" s="5"/>
      <c r="C342" s="5"/>
      <c r="D342" s="6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.75" customHeight="1">
      <c r="A343" s="64"/>
      <c r="B343" s="5"/>
      <c r="C343" s="5"/>
      <c r="D343" s="6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.75" customHeight="1">
      <c r="A344" s="64"/>
      <c r="B344" s="5"/>
      <c r="C344" s="5"/>
      <c r="D344" s="6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.75" customHeight="1">
      <c r="A345" s="64"/>
      <c r="B345" s="5"/>
      <c r="C345" s="5"/>
      <c r="D345" s="6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5.75" customHeight="1">
      <c r="A346" s="64"/>
      <c r="B346" s="5"/>
      <c r="C346" s="5"/>
      <c r="D346" s="6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5.75" customHeight="1">
      <c r="A347" s="64"/>
      <c r="B347" s="5"/>
      <c r="C347" s="5"/>
      <c r="D347" s="6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.75" customHeight="1">
      <c r="A348" s="64"/>
      <c r="B348" s="5"/>
      <c r="C348" s="5"/>
      <c r="D348" s="6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5.75" customHeight="1">
      <c r="A349" s="64"/>
      <c r="B349" s="5"/>
      <c r="C349" s="5"/>
      <c r="D349" s="6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5.75" customHeight="1">
      <c r="A350" s="64"/>
      <c r="B350" s="5"/>
      <c r="C350" s="5"/>
      <c r="D350" s="6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5.75" customHeight="1">
      <c r="A351" s="64"/>
      <c r="B351" s="5"/>
      <c r="C351" s="5"/>
      <c r="D351" s="6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5.75" customHeight="1">
      <c r="A352" s="64"/>
      <c r="B352" s="5"/>
      <c r="C352" s="5"/>
      <c r="D352" s="6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5.75" customHeight="1">
      <c r="A353" s="64"/>
      <c r="B353" s="5"/>
      <c r="C353" s="5"/>
      <c r="D353" s="6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5.75" customHeight="1">
      <c r="A354" s="64"/>
      <c r="B354" s="5"/>
      <c r="C354" s="5"/>
      <c r="D354" s="6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.75" customHeight="1">
      <c r="A355" s="64"/>
      <c r="B355" s="5"/>
      <c r="C355" s="5"/>
      <c r="D355" s="6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.75" customHeight="1">
      <c r="A356" s="64"/>
      <c r="B356" s="5"/>
      <c r="C356" s="5"/>
      <c r="D356" s="6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5.75" customHeight="1">
      <c r="A357" s="64"/>
      <c r="B357" s="5"/>
      <c r="C357" s="5"/>
      <c r="D357" s="6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.75" customHeight="1">
      <c r="A358" s="64"/>
      <c r="B358" s="5"/>
      <c r="C358" s="5"/>
      <c r="D358" s="6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5.75" customHeight="1">
      <c r="A359" s="64"/>
      <c r="B359" s="5"/>
      <c r="C359" s="5"/>
      <c r="D359" s="6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.75" customHeight="1">
      <c r="A360" s="64"/>
      <c r="B360" s="5"/>
      <c r="C360" s="5"/>
      <c r="D360" s="6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5.75" customHeight="1">
      <c r="A361" s="64"/>
      <c r="B361" s="5"/>
      <c r="C361" s="5"/>
      <c r="D361" s="6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5.75" customHeight="1">
      <c r="A362" s="64"/>
      <c r="B362" s="5"/>
      <c r="C362" s="5"/>
      <c r="D362" s="6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.75" customHeight="1">
      <c r="A363" s="64"/>
      <c r="B363" s="5"/>
      <c r="C363" s="5"/>
      <c r="D363" s="6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.75" customHeight="1">
      <c r="A364" s="64"/>
      <c r="B364" s="5"/>
      <c r="C364" s="5"/>
      <c r="D364" s="6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.75" customHeight="1">
      <c r="A365" s="64"/>
      <c r="B365" s="5"/>
      <c r="C365" s="5"/>
      <c r="D365" s="6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.75" customHeight="1">
      <c r="A366" s="64"/>
      <c r="B366" s="5"/>
      <c r="C366" s="5"/>
      <c r="D366" s="6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.75" customHeight="1">
      <c r="A367" s="64"/>
      <c r="B367" s="5"/>
      <c r="C367" s="5"/>
      <c r="D367" s="6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5.75" customHeight="1">
      <c r="A368" s="64"/>
      <c r="B368" s="5"/>
      <c r="C368" s="5"/>
      <c r="D368" s="6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.75" customHeight="1">
      <c r="A369" s="64"/>
      <c r="B369" s="5"/>
      <c r="C369" s="5"/>
      <c r="D369" s="6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.75" customHeight="1">
      <c r="A370" s="64"/>
      <c r="B370" s="5"/>
      <c r="C370" s="5"/>
      <c r="D370" s="6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.75" customHeight="1">
      <c r="A371" s="64"/>
      <c r="B371" s="5"/>
      <c r="C371" s="5"/>
      <c r="D371" s="6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.75" customHeight="1">
      <c r="A372" s="64"/>
      <c r="B372" s="5"/>
      <c r="C372" s="5"/>
      <c r="D372" s="6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.75" customHeight="1">
      <c r="A373" s="64"/>
      <c r="B373" s="5"/>
      <c r="C373" s="5"/>
      <c r="D373" s="6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.75" customHeight="1">
      <c r="A374" s="64"/>
      <c r="B374" s="5"/>
      <c r="C374" s="5"/>
      <c r="D374" s="6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.75" customHeight="1">
      <c r="A375" s="64"/>
      <c r="B375" s="5"/>
      <c r="C375" s="5"/>
      <c r="D375" s="6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.75" customHeight="1">
      <c r="A376" s="64"/>
      <c r="B376" s="5"/>
      <c r="C376" s="5"/>
      <c r="D376" s="6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5.75" customHeight="1">
      <c r="A377" s="64"/>
      <c r="B377" s="5"/>
      <c r="C377" s="5"/>
      <c r="D377" s="6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5.75" customHeight="1">
      <c r="A378" s="64"/>
      <c r="B378" s="5"/>
      <c r="C378" s="5"/>
      <c r="D378" s="6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5.75" customHeight="1">
      <c r="A379" s="64"/>
      <c r="B379" s="5"/>
      <c r="C379" s="5"/>
      <c r="D379" s="6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5.75" customHeight="1">
      <c r="A380" s="64"/>
      <c r="B380" s="5"/>
      <c r="C380" s="5"/>
      <c r="D380" s="6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5.75" customHeight="1">
      <c r="A381" s="64"/>
      <c r="B381" s="5"/>
      <c r="C381" s="5"/>
      <c r="D381" s="6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5.75" customHeight="1">
      <c r="A382" s="64"/>
      <c r="B382" s="5"/>
      <c r="C382" s="5"/>
      <c r="D382" s="6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5.75" customHeight="1">
      <c r="A383" s="64"/>
      <c r="B383" s="5"/>
      <c r="C383" s="5"/>
      <c r="D383" s="6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5.75" customHeight="1">
      <c r="A384" s="64"/>
      <c r="B384" s="5"/>
      <c r="C384" s="5"/>
      <c r="D384" s="6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5.75" customHeight="1">
      <c r="A385" s="64"/>
      <c r="B385" s="5"/>
      <c r="C385" s="5"/>
      <c r="D385" s="6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.75" customHeight="1">
      <c r="A386" s="64"/>
      <c r="B386" s="5"/>
      <c r="C386" s="5"/>
      <c r="D386" s="6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.75" customHeight="1">
      <c r="A387" s="64"/>
      <c r="B387" s="5"/>
      <c r="C387" s="5"/>
      <c r="D387" s="6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.75" customHeight="1">
      <c r="A388" s="64"/>
      <c r="B388" s="5"/>
      <c r="C388" s="5"/>
      <c r="D388" s="6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.75" customHeight="1">
      <c r="A389" s="64"/>
      <c r="B389" s="5"/>
      <c r="C389" s="5"/>
      <c r="D389" s="6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.75" customHeight="1">
      <c r="A390" s="64"/>
      <c r="B390" s="5"/>
      <c r="C390" s="5"/>
      <c r="D390" s="6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.75" customHeight="1">
      <c r="A391" s="64"/>
      <c r="B391" s="5"/>
      <c r="C391" s="5"/>
      <c r="D391" s="6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.75" customHeight="1">
      <c r="A392" s="64"/>
      <c r="B392" s="5"/>
      <c r="C392" s="5"/>
      <c r="D392" s="6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.75" customHeight="1">
      <c r="A393" s="64"/>
      <c r="B393" s="5"/>
      <c r="C393" s="5"/>
      <c r="D393" s="6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.75" customHeight="1">
      <c r="A394" s="64"/>
      <c r="B394" s="5"/>
      <c r="C394" s="5"/>
      <c r="D394" s="6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.75" customHeight="1">
      <c r="A395" s="64"/>
      <c r="B395" s="5"/>
      <c r="C395" s="5"/>
      <c r="D395" s="6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.75" customHeight="1">
      <c r="A396" s="64"/>
      <c r="B396" s="5"/>
      <c r="C396" s="5"/>
      <c r="D396" s="6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.75" customHeight="1">
      <c r="A397" s="64"/>
      <c r="B397" s="5"/>
      <c r="C397" s="5"/>
      <c r="D397" s="6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.75" customHeight="1">
      <c r="A398" s="64"/>
      <c r="B398" s="5"/>
      <c r="C398" s="5"/>
      <c r="D398" s="6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.75" customHeight="1">
      <c r="A399" s="64"/>
      <c r="B399" s="5"/>
      <c r="C399" s="5"/>
      <c r="D399" s="6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.75" customHeight="1">
      <c r="A400" s="64"/>
      <c r="B400" s="5"/>
      <c r="C400" s="5"/>
      <c r="D400" s="6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.75" customHeight="1">
      <c r="A401" s="64"/>
      <c r="B401" s="5"/>
      <c r="C401" s="5"/>
      <c r="D401" s="6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.75" customHeight="1">
      <c r="A402" s="64"/>
      <c r="B402" s="5"/>
      <c r="C402" s="5"/>
      <c r="D402" s="6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.75" customHeight="1">
      <c r="A403" s="64"/>
      <c r="B403" s="5"/>
      <c r="C403" s="5"/>
      <c r="D403" s="6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.75" customHeight="1">
      <c r="A404" s="64"/>
      <c r="B404" s="5"/>
      <c r="C404" s="5"/>
      <c r="D404" s="6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.75" customHeight="1">
      <c r="A405" s="64"/>
      <c r="B405" s="5"/>
      <c r="C405" s="5"/>
      <c r="D405" s="6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.75" customHeight="1">
      <c r="A406" s="64"/>
      <c r="B406" s="5"/>
      <c r="C406" s="5"/>
      <c r="D406" s="6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.75" customHeight="1">
      <c r="A407" s="64"/>
      <c r="B407" s="5"/>
      <c r="C407" s="5"/>
      <c r="D407" s="6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.75" customHeight="1">
      <c r="A408" s="64"/>
      <c r="B408" s="5"/>
      <c r="C408" s="5"/>
      <c r="D408" s="6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.75" customHeight="1">
      <c r="A409" s="64"/>
      <c r="B409" s="5"/>
      <c r="C409" s="5"/>
      <c r="D409" s="6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.75" customHeight="1">
      <c r="A410" s="64"/>
      <c r="B410" s="5"/>
      <c r="C410" s="5"/>
      <c r="D410" s="6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.75" customHeight="1">
      <c r="A411" s="64"/>
      <c r="B411" s="5"/>
      <c r="C411" s="5"/>
      <c r="D411" s="6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.75" customHeight="1">
      <c r="A412" s="64"/>
      <c r="B412" s="5"/>
      <c r="C412" s="5"/>
      <c r="D412" s="6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.75" customHeight="1">
      <c r="A413" s="64"/>
      <c r="B413" s="5"/>
      <c r="C413" s="5"/>
      <c r="D413" s="6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.75" customHeight="1">
      <c r="A414" s="64"/>
      <c r="B414" s="5"/>
      <c r="C414" s="5"/>
      <c r="D414" s="6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.75" customHeight="1">
      <c r="A415" s="64"/>
      <c r="B415" s="5"/>
      <c r="C415" s="5"/>
      <c r="D415" s="6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.75" customHeight="1">
      <c r="A416" s="64"/>
      <c r="B416" s="5"/>
      <c r="C416" s="5"/>
      <c r="D416" s="6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.75" customHeight="1">
      <c r="A417" s="64"/>
      <c r="B417" s="5"/>
      <c r="C417" s="5"/>
      <c r="D417" s="6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.75" customHeight="1">
      <c r="A418" s="64"/>
      <c r="B418" s="5"/>
      <c r="C418" s="5"/>
      <c r="D418" s="6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.75" customHeight="1">
      <c r="A419" s="64"/>
      <c r="B419" s="5"/>
      <c r="C419" s="5"/>
      <c r="D419" s="6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.75" customHeight="1">
      <c r="A420" s="64"/>
      <c r="B420" s="5"/>
      <c r="C420" s="5"/>
      <c r="D420" s="6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.75" customHeight="1">
      <c r="A421" s="64"/>
      <c r="B421" s="5"/>
      <c r="C421" s="5"/>
      <c r="D421" s="6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.75" customHeight="1">
      <c r="A422" s="64"/>
      <c r="B422" s="5"/>
      <c r="C422" s="5"/>
      <c r="D422" s="6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.75" customHeight="1">
      <c r="A423" s="64"/>
      <c r="B423" s="5"/>
      <c r="C423" s="5"/>
      <c r="D423" s="6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.75" customHeight="1">
      <c r="A424" s="64"/>
      <c r="B424" s="5"/>
      <c r="C424" s="5"/>
      <c r="D424" s="6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.75" customHeight="1">
      <c r="A425" s="64"/>
      <c r="B425" s="5"/>
      <c r="C425" s="5"/>
      <c r="D425" s="6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.75" customHeight="1">
      <c r="A426" s="64"/>
      <c r="B426" s="5"/>
      <c r="C426" s="5"/>
      <c r="D426" s="6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.75" customHeight="1">
      <c r="A427" s="64"/>
      <c r="B427" s="5"/>
      <c r="C427" s="5"/>
      <c r="D427" s="6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.75" customHeight="1">
      <c r="A428" s="64"/>
      <c r="B428" s="5"/>
      <c r="C428" s="5"/>
      <c r="D428" s="6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.75" customHeight="1">
      <c r="A429" s="64"/>
      <c r="B429" s="5"/>
      <c r="C429" s="5"/>
      <c r="D429" s="6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.75" customHeight="1">
      <c r="A430" s="64"/>
      <c r="B430" s="5"/>
      <c r="C430" s="5"/>
      <c r="D430" s="6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.75" customHeight="1">
      <c r="A431" s="64"/>
      <c r="B431" s="5"/>
      <c r="C431" s="5"/>
      <c r="D431" s="6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.75" customHeight="1">
      <c r="A432" s="64"/>
      <c r="B432" s="5"/>
      <c r="C432" s="5"/>
      <c r="D432" s="6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.75" customHeight="1">
      <c r="A433" s="64"/>
      <c r="B433" s="5"/>
      <c r="C433" s="5"/>
      <c r="D433" s="6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.75" customHeight="1">
      <c r="A434" s="64"/>
      <c r="B434" s="5"/>
      <c r="C434" s="5"/>
      <c r="D434" s="6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.75" customHeight="1">
      <c r="A435" s="64"/>
      <c r="B435" s="5"/>
      <c r="C435" s="5"/>
      <c r="D435" s="6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.75" customHeight="1">
      <c r="A436" s="64"/>
      <c r="B436" s="5"/>
      <c r="C436" s="5"/>
      <c r="D436" s="6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.75" customHeight="1">
      <c r="A437" s="64"/>
      <c r="B437" s="5"/>
      <c r="C437" s="5"/>
      <c r="D437" s="6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.75" customHeight="1">
      <c r="A438" s="64"/>
      <c r="B438" s="5"/>
      <c r="C438" s="5"/>
      <c r="D438" s="6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.75" customHeight="1">
      <c r="A439" s="64"/>
      <c r="B439" s="5"/>
      <c r="C439" s="5"/>
      <c r="D439" s="6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.75" customHeight="1">
      <c r="A440" s="64"/>
      <c r="B440" s="5"/>
      <c r="C440" s="5"/>
      <c r="D440" s="6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.75" customHeight="1">
      <c r="A441" s="64"/>
      <c r="B441" s="5"/>
      <c r="C441" s="5"/>
      <c r="D441" s="6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.75" customHeight="1">
      <c r="A442" s="64"/>
      <c r="B442" s="5"/>
      <c r="C442" s="5"/>
      <c r="D442" s="6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.75" customHeight="1">
      <c r="A443" s="64"/>
      <c r="B443" s="5"/>
      <c r="C443" s="5"/>
      <c r="D443" s="6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.75" customHeight="1">
      <c r="A444" s="64"/>
      <c r="B444" s="5"/>
      <c r="C444" s="5"/>
      <c r="D444" s="6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.75" customHeight="1">
      <c r="A445" s="64"/>
      <c r="B445" s="5"/>
      <c r="C445" s="5"/>
      <c r="D445" s="6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.75" customHeight="1">
      <c r="A446" s="64"/>
      <c r="B446" s="5"/>
      <c r="C446" s="5"/>
      <c r="D446" s="6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.75" customHeight="1">
      <c r="A447" s="64"/>
      <c r="B447" s="5"/>
      <c r="C447" s="5"/>
      <c r="D447" s="6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.75" customHeight="1">
      <c r="A448" s="64"/>
      <c r="B448" s="5"/>
      <c r="C448" s="5"/>
      <c r="D448" s="6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.75" customHeight="1">
      <c r="A449" s="64"/>
      <c r="B449" s="5"/>
      <c r="C449" s="5"/>
      <c r="D449" s="6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.75" customHeight="1">
      <c r="A450" s="64"/>
      <c r="B450" s="5"/>
      <c r="C450" s="5"/>
      <c r="D450" s="6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.75" customHeight="1">
      <c r="A451" s="64"/>
      <c r="B451" s="5"/>
      <c r="C451" s="5"/>
      <c r="D451" s="6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.75" customHeight="1">
      <c r="A452" s="64"/>
      <c r="B452" s="5"/>
      <c r="C452" s="5"/>
      <c r="D452" s="6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.75" customHeight="1">
      <c r="A453" s="64"/>
      <c r="B453" s="5"/>
      <c r="C453" s="5"/>
      <c r="D453" s="6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.75" customHeight="1">
      <c r="A454" s="64"/>
      <c r="B454" s="5"/>
      <c r="C454" s="5"/>
      <c r="D454" s="6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.75" customHeight="1">
      <c r="A455" s="64"/>
      <c r="B455" s="5"/>
      <c r="C455" s="5"/>
      <c r="D455" s="6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.75" customHeight="1">
      <c r="A456" s="64"/>
      <c r="B456" s="5"/>
      <c r="C456" s="5"/>
      <c r="D456" s="6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.75" customHeight="1">
      <c r="A457" s="64"/>
      <c r="B457" s="5"/>
      <c r="C457" s="5"/>
      <c r="D457" s="6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.75" customHeight="1">
      <c r="A458" s="64"/>
      <c r="B458" s="5"/>
      <c r="C458" s="5"/>
      <c r="D458" s="6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.75" customHeight="1">
      <c r="A459" s="64"/>
      <c r="B459" s="5"/>
      <c r="C459" s="5"/>
      <c r="D459" s="6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.75" customHeight="1">
      <c r="A460" s="64"/>
      <c r="B460" s="5"/>
      <c r="C460" s="5"/>
      <c r="D460" s="6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.75" customHeight="1">
      <c r="A461" s="64"/>
      <c r="B461" s="5"/>
      <c r="C461" s="5"/>
      <c r="D461" s="6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.75" customHeight="1">
      <c r="A462" s="64"/>
      <c r="B462" s="5"/>
      <c r="C462" s="5"/>
      <c r="D462" s="6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.75" customHeight="1">
      <c r="A463" s="64"/>
      <c r="B463" s="5"/>
      <c r="C463" s="5"/>
      <c r="D463" s="6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.75" customHeight="1">
      <c r="A464" s="64"/>
      <c r="B464" s="5"/>
      <c r="C464" s="5"/>
      <c r="D464" s="6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.75" customHeight="1">
      <c r="A465" s="64"/>
      <c r="B465" s="5"/>
      <c r="C465" s="5"/>
      <c r="D465" s="6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.75" customHeight="1">
      <c r="A466" s="64"/>
      <c r="B466" s="5"/>
      <c r="C466" s="5"/>
      <c r="D466" s="6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.75" customHeight="1">
      <c r="A467" s="64"/>
      <c r="B467" s="5"/>
      <c r="C467" s="5"/>
      <c r="D467" s="6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.75" customHeight="1">
      <c r="A468" s="64"/>
      <c r="B468" s="5"/>
      <c r="C468" s="5"/>
      <c r="D468" s="6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.75" customHeight="1">
      <c r="A469" s="64"/>
      <c r="B469" s="5"/>
      <c r="C469" s="5"/>
      <c r="D469" s="6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.75" customHeight="1">
      <c r="A470" s="64"/>
      <c r="B470" s="5"/>
      <c r="C470" s="5"/>
      <c r="D470" s="6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.75" customHeight="1">
      <c r="A471" s="64"/>
      <c r="B471" s="5"/>
      <c r="C471" s="5"/>
      <c r="D471" s="6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.75" customHeight="1">
      <c r="A472" s="64"/>
      <c r="B472" s="5"/>
      <c r="C472" s="5"/>
      <c r="D472" s="6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.75" customHeight="1">
      <c r="A473" s="64"/>
      <c r="B473" s="5"/>
      <c r="C473" s="5"/>
      <c r="D473" s="6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.75" customHeight="1">
      <c r="A474" s="64"/>
      <c r="B474" s="5"/>
      <c r="C474" s="5"/>
      <c r="D474" s="6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.75" customHeight="1">
      <c r="A475" s="64"/>
      <c r="B475" s="5"/>
      <c r="C475" s="5"/>
      <c r="D475" s="6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.75" customHeight="1">
      <c r="A476" s="64"/>
      <c r="B476" s="5"/>
      <c r="C476" s="5"/>
      <c r="D476" s="6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.75" customHeight="1">
      <c r="A477" s="64"/>
      <c r="B477" s="5"/>
      <c r="C477" s="5"/>
      <c r="D477" s="6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.75" customHeight="1">
      <c r="A478" s="64"/>
      <c r="B478" s="5"/>
      <c r="C478" s="5"/>
      <c r="D478" s="6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.75" customHeight="1">
      <c r="A479" s="64"/>
      <c r="B479" s="5"/>
      <c r="C479" s="5"/>
      <c r="D479" s="6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.75" customHeight="1">
      <c r="A480" s="64"/>
      <c r="B480" s="5"/>
      <c r="C480" s="5"/>
      <c r="D480" s="6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.75" customHeight="1">
      <c r="A481" s="64"/>
      <c r="B481" s="5"/>
      <c r="C481" s="5"/>
      <c r="D481" s="6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.75" customHeight="1">
      <c r="A482" s="64"/>
      <c r="B482" s="5"/>
      <c r="C482" s="5"/>
      <c r="D482" s="6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.75" customHeight="1">
      <c r="A483" s="64"/>
      <c r="B483" s="5"/>
      <c r="C483" s="5"/>
      <c r="D483" s="6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.75" customHeight="1">
      <c r="A484" s="64"/>
      <c r="B484" s="5"/>
      <c r="C484" s="5"/>
      <c r="D484" s="6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.75" customHeight="1">
      <c r="A485" s="64"/>
      <c r="B485" s="5"/>
      <c r="C485" s="5"/>
      <c r="D485" s="6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.75" customHeight="1">
      <c r="A486" s="64"/>
      <c r="B486" s="5"/>
      <c r="C486" s="5"/>
      <c r="D486" s="6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.75" customHeight="1">
      <c r="A487" s="64"/>
      <c r="B487" s="5"/>
      <c r="C487" s="5"/>
      <c r="D487" s="6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.75" customHeight="1">
      <c r="A488" s="64"/>
      <c r="B488" s="5"/>
      <c r="C488" s="5"/>
      <c r="D488" s="6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.75" customHeight="1">
      <c r="A489" s="64"/>
      <c r="B489" s="5"/>
      <c r="C489" s="5"/>
      <c r="D489" s="6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.75" customHeight="1">
      <c r="A490" s="64"/>
      <c r="B490" s="5"/>
      <c r="C490" s="5"/>
      <c r="D490" s="6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.75" customHeight="1">
      <c r="A491" s="64"/>
      <c r="B491" s="5"/>
      <c r="C491" s="5"/>
      <c r="D491" s="6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.75" customHeight="1">
      <c r="A492" s="64"/>
      <c r="B492" s="5"/>
      <c r="C492" s="5"/>
      <c r="D492" s="6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.75" customHeight="1">
      <c r="A493" s="64"/>
      <c r="B493" s="5"/>
      <c r="C493" s="5"/>
      <c r="D493" s="6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.75" customHeight="1">
      <c r="A494" s="64"/>
      <c r="B494" s="5"/>
      <c r="C494" s="5"/>
      <c r="D494" s="6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.75" customHeight="1">
      <c r="A495" s="64"/>
      <c r="B495" s="5"/>
      <c r="C495" s="5"/>
      <c r="D495" s="6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.75" customHeight="1">
      <c r="A496" s="64"/>
      <c r="B496" s="5"/>
      <c r="C496" s="5"/>
      <c r="D496" s="6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.75" customHeight="1">
      <c r="A497" s="64"/>
      <c r="B497" s="5"/>
      <c r="C497" s="5"/>
      <c r="D497" s="6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.75" customHeight="1">
      <c r="A498" s="64"/>
      <c r="B498" s="5"/>
      <c r="C498" s="5"/>
      <c r="D498" s="6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.75" customHeight="1">
      <c r="A499" s="64"/>
      <c r="B499" s="5"/>
      <c r="C499" s="5"/>
      <c r="D499" s="6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.75" customHeight="1">
      <c r="A500" s="64"/>
      <c r="B500" s="5"/>
      <c r="C500" s="5"/>
      <c r="D500" s="6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.75" customHeight="1">
      <c r="A501" s="64"/>
      <c r="B501" s="5"/>
      <c r="C501" s="5"/>
      <c r="D501" s="6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.75" customHeight="1">
      <c r="A502" s="64"/>
      <c r="B502" s="5"/>
      <c r="C502" s="5"/>
      <c r="D502" s="6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.75" customHeight="1">
      <c r="A503" s="64"/>
      <c r="B503" s="5"/>
      <c r="C503" s="5"/>
      <c r="D503" s="6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.75" customHeight="1">
      <c r="A504" s="64"/>
      <c r="B504" s="5"/>
      <c r="C504" s="5"/>
      <c r="D504" s="6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.75" customHeight="1">
      <c r="A505" s="64"/>
      <c r="B505" s="5"/>
      <c r="C505" s="5"/>
      <c r="D505" s="6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.75" customHeight="1">
      <c r="A506" s="64"/>
      <c r="B506" s="5"/>
      <c r="C506" s="5"/>
      <c r="D506" s="6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.75" customHeight="1">
      <c r="A507" s="64"/>
      <c r="B507" s="5"/>
      <c r="C507" s="5"/>
      <c r="D507" s="6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.75" customHeight="1">
      <c r="A508" s="64"/>
      <c r="B508" s="5"/>
      <c r="C508" s="5"/>
      <c r="D508" s="6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.75" customHeight="1">
      <c r="A509" s="64"/>
      <c r="B509" s="5"/>
      <c r="C509" s="5"/>
      <c r="D509" s="6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.75" customHeight="1"/>
    <row r="511" spans="1:26" ht="15.75" customHeight="1"/>
    <row r="512" spans="1:26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</sheetData>
  <mergeCells count="4">
    <mergeCell ref="A1:H1"/>
    <mergeCell ref="C307:G307"/>
    <mergeCell ref="C308:G308"/>
    <mergeCell ref="C309:G309"/>
  </mergeCells>
  <phoneticPr fontId="27" type="noConversion"/>
  <pageMargins left="0.511811024" right="0.511811024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0"/>
  <sheetViews>
    <sheetView workbookViewId="0"/>
  </sheetViews>
  <sheetFormatPr defaultColWidth="14.42578125" defaultRowHeight="15" customHeight="1"/>
  <cols>
    <col min="1" max="1" width="6" customWidth="1"/>
    <col min="2" max="2" width="49.7109375" customWidth="1"/>
    <col min="3" max="3" width="16.42578125" customWidth="1"/>
    <col min="4" max="4" width="8.7109375" customWidth="1"/>
    <col min="5" max="5" width="16.7109375" customWidth="1"/>
    <col min="6" max="6" width="8.7109375" customWidth="1"/>
    <col min="7" max="7" width="16.7109375" customWidth="1"/>
    <col min="8" max="8" width="8.7109375" customWidth="1"/>
    <col min="9" max="9" width="16.7109375" customWidth="1"/>
    <col min="10" max="10" width="8.7109375" customWidth="1"/>
    <col min="11" max="11" width="16.7109375" customWidth="1"/>
    <col min="12" max="12" width="10.5703125" customWidth="1"/>
    <col min="13" max="13" width="16.7109375" customWidth="1"/>
    <col min="14" max="14" width="8.7109375" customWidth="1"/>
    <col min="15" max="15" width="20" customWidth="1"/>
  </cols>
  <sheetData>
    <row r="1" spans="1:15" ht="15.75" customHeight="1">
      <c r="A1" s="103" t="s">
        <v>513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5"/>
    </row>
    <row r="3" spans="1:15" ht="15" customHeight="1">
      <c r="A3" s="106" t="s">
        <v>514</v>
      </c>
      <c r="B3" s="108" t="s">
        <v>515</v>
      </c>
      <c r="C3" s="110" t="s">
        <v>516</v>
      </c>
      <c r="D3" s="99" t="s">
        <v>517</v>
      </c>
      <c r="E3" s="100"/>
      <c r="F3" s="112" t="s">
        <v>518</v>
      </c>
      <c r="G3" s="100"/>
      <c r="H3" s="99" t="s">
        <v>519</v>
      </c>
      <c r="I3" s="100"/>
      <c r="J3" s="99" t="s">
        <v>520</v>
      </c>
      <c r="K3" s="100"/>
      <c r="L3" s="99" t="s">
        <v>521</v>
      </c>
      <c r="M3" s="100"/>
      <c r="N3" s="99" t="s">
        <v>522</v>
      </c>
      <c r="O3" s="100"/>
    </row>
    <row r="4" spans="1:15">
      <c r="A4" s="107"/>
      <c r="B4" s="109"/>
      <c r="C4" s="111"/>
      <c r="D4" s="66" t="s">
        <v>523</v>
      </c>
      <c r="E4" s="67" t="s">
        <v>524</v>
      </c>
      <c r="F4" s="68" t="s">
        <v>525</v>
      </c>
      <c r="G4" s="69" t="s">
        <v>526</v>
      </c>
      <c r="H4" s="66" t="s">
        <v>527</v>
      </c>
      <c r="I4" s="67" t="s">
        <v>528</v>
      </c>
      <c r="J4" s="68" t="s">
        <v>529</v>
      </c>
      <c r="K4" s="69" t="s">
        <v>530</v>
      </c>
      <c r="L4" s="70" t="s">
        <v>531</v>
      </c>
      <c r="M4" s="67" t="s">
        <v>532</v>
      </c>
      <c r="N4" s="68" t="s">
        <v>533</v>
      </c>
      <c r="O4" s="71"/>
    </row>
    <row r="5" spans="1:15">
      <c r="A5" s="72">
        <v>1</v>
      </c>
      <c r="B5" s="73" t="s">
        <v>10</v>
      </c>
      <c r="C5" s="74">
        <f>'PLANILHA ORÇAMENTÁRIA'!H5</f>
        <v>0</v>
      </c>
      <c r="D5" s="75">
        <v>0</v>
      </c>
      <c r="E5" s="76">
        <f t="shared" ref="E5:E27" si="0">C5*D5</f>
        <v>0</v>
      </c>
      <c r="F5" s="75">
        <v>0</v>
      </c>
      <c r="G5" s="77">
        <f t="shared" ref="G5:G27" si="1">C5*F5</f>
        <v>0</v>
      </c>
      <c r="H5" s="75">
        <v>0</v>
      </c>
      <c r="I5" s="78">
        <f t="shared" ref="I5:I27" si="2">C5*H5</f>
        <v>0</v>
      </c>
      <c r="J5" s="75">
        <v>0</v>
      </c>
      <c r="K5" s="77">
        <f t="shared" ref="K5:K27" si="3">C5*J5</f>
        <v>0</v>
      </c>
      <c r="L5" s="75">
        <v>0</v>
      </c>
      <c r="M5" s="78">
        <f t="shared" ref="M5:M27" si="4">C5*L5</f>
        <v>0</v>
      </c>
      <c r="N5" s="75">
        <v>0</v>
      </c>
      <c r="O5" s="79">
        <f t="shared" ref="O5:O27" si="5">C5*N5</f>
        <v>0</v>
      </c>
    </row>
    <row r="6" spans="1:15">
      <c r="A6" s="72">
        <v>2</v>
      </c>
      <c r="B6" s="73" t="s">
        <v>71</v>
      </c>
      <c r="C6" s="74">
        <f>'PLANILHA ORÇAMENTÁRIA'!H34</f>
        <v>0</v>
      </c>
      <c r="D6" s="75">
        <v>0</v>
      </c>
      <c r="E6" s="76">
        <f t="shared" si="0"/>
        <v>0</v>
      </c>
      <c r="F6" s="75">
        <v>0</v>
      </c>
      <c r="G6" s="77">
        <f t="shared" si="1"/>
        <v>0</v>
      </c>
      <c r="H6" s="75">
        <v>0</v>
      </c>
      <c r="I6" s="78">
        <f t="shared" si="2"/>
        <v>0</v>
      </c>
      <c r="J6" s="75">
        <v>0</v>
      </c>
      <c r="K6" s="77">
        <f t="shared" si="3"/>
        <v>0</v>
      </c>
      <c r="L6" s="75">
        <v>0</v>
      </c>
      <c r="M6" s="78">
        <f t="shared" si="4"/>
        <v>0</v>
      </c>
      <c r="N6" s="75">
        <v>0</v>
      </c>
      <c r="O6" s="79">
        <f t="shared" si="5"/>
        <v>0</v>
      </c>
    </row>
    <row r="7" spans="1:15">
      <c r="A7" s="72">
        <v>3</v>
      </c>
      <c r="B7" s="73" t="s">
        <v>534</v>
      </c>
      <c r="C7" s="74">
        <f>'PLANILHA ORÇAMENTÁRIA'!H72</f>
        <v>0</v>
      </c>
      <c r="D7" s="75">
        <v>0</v>
      </c>
      <c r="E7" s="76">
        <f t="shared" si="0"/>
        <v>0</v>
      </c>
      <c r="F7" s="75">
        <v>0</v>
      </c>
      <c r="G7" s="77">
        <f t="shared" si="1"/>
        <v>0</v>
      </c>
      <c r="H7" s="75">
        <v>0</v>
      </c>
      <c r="I7" s="78">
        <f t="shared" si="2"/>
        <v>0</v>
      </c>
      <c r="J7" s="75">
        <v>0</v>
      </c>
      <c r="K7" s="77">
        <f t="shared" si="3"/>
        <v>0</v>
      </c>
      <c r="L7" s="75">
        <v>0</v>
      </c>
      <c r="M7" s="78">
        <f t="shared" si="4"/>
        <v>0</v>
      </c>
      <c r="N7" s="75">
        <v>0</v>
      </c>
      <c r="O7" s="79">
        <f t="shared" si="5"/>
        <v>0</v>
      </c>
    </row>
    <row r="8" spans="1:15">
      <c r="A8" s="72">
        <v>4</v>
      </c>
      <c r="B8" s="73" t="s">
        <v>535</v>
      </c>
      <c r="C8" s="74">
        <f>'PLANILHA ORÇAMENTÁRIA'!H77</f>
        <v>0</v>
      </c>
      <c r="D8" s="75">
        <v>0</v>
      </c>
      <c r="E8" s="76">
        <f t="shared" si="0"/>
        <v>0</v>
      </c>
      <c r="F8" s="75">
        <v>0</v>
      </c>
      <c r="G8" s="77">
        <f t="shared" si="1"/>
        <v>0</v>
      </c>
      <c r="H8" s="75">
        <v>0</v>
      </c>
      <c r="I8" s="78">
        <f t="shared" si="2"/>
        <v>0</v>
      </c>
      <c r="J8" s="75">
        <v>0</v>
      </c>
      <c r="K8" s="77">
        <f t="shared" si="3"/>
        <v>0</v>
      </c>
      <c r="L8" s="75">
        <v>0</v>
      </c>
      <c r="M8" s="78">
        <f t="shared" si="4"/>
        <v>0</v>
      </c>
      <c r="N8" s="75">
        <v>0</v>
      </c>
      <c r="O8" s="79">
        <f t="shared" si="5"/>
        <v>0</v>
      </c>
    </row>
    <row r="9" spans="1:15">
      <c r="A9" s="72">
        <v>5</v>
      </c>
      <c r="B9" s="73" t="s">
        <v>536</v>
      </c>
      <c r="C9" s="74">
        <f>'PLANILHA ORÇAMENTÁRIA'!H83</f>
        <v>0</v>
      </c>
      <c r="D9" s="75">
        <v>0</v>
      </c>
      <c r="E9" s="76">
        <f t="shared" si="0"/>
        <v>0</v>
      </c>
      <c r="F9" s="75">
        <v>0</v>
      </c>
      <c r="G9" s="77">
        <f t="shared" si="1"/>
        <v>0</v>
      </c>
      <c r="H9" s="75">
        <v>0</v>
      </c>
      <c r="I9" s="78">
        <f t="shared" si="2"/>
        <v>0</v>
      </c>
      <c r="J9" s="75">
        <v>0</v>
      </c>
      <c r="K9" s="77">
        <f t="shared" si="3"/>
        <v>0</v>
      </c>
      <c r="L9" s="75">
        <v>0</v>
      </c>
      <c r="M9" s="78">
        <f t="shared" si="4"/>
        <v>0</v>
      </c>
      <c r="N9" s="75">
        <v>0</v>
      </c>
      <c r="O9" s="79">
        <f t="shared" si="5"/>
        <v>0</v>
      </c>
    </row>
    <row r="10" spans="1:15">
      <c r="A10" s="72">
        <v>6</v>
      </c>
      <c r="B10" s="73" t="s">
        <v>537</v>
      </c>
      <c r="C10" s="74" t="e">
        <f>'PLANILHA ORÇAMENTÁRIA'!#REF!</f>
        <v>#REF!</v>
      </c>
      <c r="D10" s="75">
        <v>0</v>
      </c>
      <c r="E10" s="76" t="e">
        <f t="shared" si="0"/>
        <v>#REF!</v>
      </c>
      <c r="F10" s="75">
        <v>0</v>
      </c>
      <c r="G10" s="77" t="e">
        <f t="shared" si="1"/>
        <v>#REF!</v>
      </c>
      <c r="H10" s="75">
        <v>0</v>
      </c>
      <c r="I10" s="78" t="e">
        <f t="shared" si="2"/>
        <v>#REF!</v>
      </c>
      <c r="J10" s="75">
        <v>0</v>
      </c>
      <c r="K10" s="77" t="e">
        <f t="shared" si="3"/>
        <v>#REF!</v>
      </c>
      <c r="L10" s="75">
        <v>0</v>
      </c>
      <c r="M10" s="78" t="e">
        <f t="shared" si="4"/>
        <v>#REF!</v>
      </c>
      <c r="N10" s="75">
        <v>0</v>
      </c>
      <c r="O10" s="79" t="e">
        <f t="shared" si="5"/>
        <v>#REF!</v>
      </c>
    </row>
    <row r="11" spans="1:15" ht="15.75" customHeight="1">
      <c r="A11" s="72">
        <v>7</v>
      </c>
      <c r="B11" s="73" t="s">
        <v>538</v>
      </c>
      <c r="C11" s="74">
        <f>'PLANILHA ORÇAMENTÁRIA'!H101</f>
        <v>0</v>
      </c>
      <c r="D11" s="75">
        <v>0</v>
      </c>
      <c r="E11" s="76">
        <f t="shared" si="0"/>
        <v>0</v>
      </c>
      <c r="F11" s="75">
        <v>0</v>
      </c>
      <c r="G11" s="77">
        <f t="shared" si="1"/>
        <v>0</v>
      </c>
      <c r="H11" s="75">
        <v>0</v>
      </c>
      <c r="I11" s="78">
        <f t="shared" si="2"/>
        <v>0</v>
      </c>
      <c r="J11" s="75">
        <v>0</v>
      </c>
      <c r="K11" s="77">
        <f t="shared" si="3"/>
        <v>0</v>
      </c>
      <c r="L11" s="75">
        <v>0</v>
      </c>
      <c r="M11" s="78">
        <f t="shared" si="4"/>
        <v>0</v>
      </c>
      <c r="N11" s="75">
        <v>0</v>
      </c>
      <c r="O11" s="79">
        <f t="shared" si="5"/>
        <v>0</v>
      </c>
    </row>
    <row r="12" spans="1:15" ht="14.25" customHeight="1">
      <c r="A12" s="72">
        <v>8</v>
      </c>
      <c r="B12" s="73" t="s">
        <v>256</v>
      </c>
      <c r="C12" s="74" t="e">
        <f>'PLANILHA ORÇAMENTÁRIA'!#REF!</f>
        <v>#REF!</v>
      </c>
      <c r="D12" s="75">
        <v>0</v>
      </c>
      <c r="E12" s="76" t="e">
        <f t="shared" si="0"/>
        <v>#REF!</v>
      </c>
      <c r="F12" s="75">
        <v>0</v>
      </c>
      <c r="G12" s="77" t="e">
        <f t="shared" si="1"/>
        <v>#REF!</v>
      </c>
      <c r="H12" s="75">
        <v>0</v>
      </c>
      <c r="I12" s="78" t="e">
        <f t="shared" si="2"/>
        <v>#REF!</v>
      </c>
      <c r="J12" s="75">
        <v>0</v>
      </c>
      <c r="K12" s="77" t="e">
        <f t="shared" si="3"/>
        <v>#REF!</v>
      </c>
      <c r="L12" s="75">
        <v>0</v>
      </c>
      <c r="M12" s="78" t="e">
        <f t="shared" si="4"/>
        <v>#REF!</v>
      </c>
      <c r="N12" s="75">
        <v>0</v>
      </c>
      <c r="O12" s="79" t="e">
        <f t="shared" si="5"/>
        <v>#REF!</v>
      </c>
    </row>
    <row r="13" spans="1:15" ht="15" customHeight="1">
      <c r="A13" s="72">
        <v>9</v>
      </c>
      <c r="B13" s="80" t="s">
        <v>539</v>
      </c>
      <c r="C13" s="81" t="e">
        <f>'PLANILHA ORÇAMENTÁRIA'!#REF!</f>
        <v>#REF!</v>
      </c>
      <c r="D13" s="75">
        <v>0</v>
      </c>
      <c r="E13" s="76" t="e">
        <f t="shared" si="0"/>
        <v>#REF!</v>
      </c>
      <c r="F13" s="75">
        <v>0</v>
      </c>
      <c r="G13" s="77" t="e">
        <f t="shared" si="1"/>
        <v>#REF!</v>
      </c>
      <c r="H13" s="75">
        <v>0</v>
      </c>
      <c r="I13" s="78" t="e">
        <f t="shared" si="2"/>
        <v>#REF!</v>
      </c>
      <c r="J13" s="75">
        <v>0</v>
      </c>
      <c r="K13" s="77" t="e">
        <f t="shared" si="3"/>
        <v>#REF!</v>
      </c>
      <c r="L13" s="75">
        <v>0</v>
      </c>
      <c r="M13" s="78" t="e">
        <f t="shared" si="4"/>
        <v>#REF!</v>
      </c>
      <c r="N13" s="75">
        <v>0</v>
      </c>
      <c r="O13" s="79" t="e">
        <f t="shared" si="5"/>
        <v>#REF!</v>
      </c>
    </row>
    <row r="14" spans="1:15">
      <c r="A14" s="72">
        <v>10</v>
      </c>
      <c r="B14" s="73" t="s">
        <v>540</v>
      </c>
      <c r="C14" s="74" t="e">
        <f>'PLANILHA ORÇAMENTÁRIA'!#REF!</f>
        <v>#REF!</v>
      </c>
      <c r="D14" s="75">
        <v>0</v>
      </c>
      <c r="E14" s="76" t="e">
        <f t="shared" si="0"/>
        <v>#REF!</v>
      </c>
      <c r="F14" s="75">
        <v>0</v>
      </c>
      <c r="G14" s="77" t="e">
        <f t="shared" si="1"/>
        <v>#REF!</v>
      </c>
      <c r="H14" s="75">
        <v>0</v>
      </c>
      <c r="I14" s="78" t="e">
        <f t="shared" si="2"/>
        <v>#REF!</v>
      </c>
      <c r="J14" s="75">
        <v>0</v>
      </c>
      <c r="K14" s="77" t="e">
        <f t="shared" si="3"/>
        <v>#REF!</v>
      </c>
      <c r="L14" s="75">
        <v>0</v>
      </c>
      <c r="M14" s="78" t="e">
        <f t="shared" si="4"/>
        <v>#REF!</v>
      </c>
      <c r="N14" s="75">
        <v>0</v>
      </c>
      <c r="O14" s="79" t="e">
        <f t="shared" si="5"/>
        <v>#REF!</v>
      </c>
    </row>
    <row r="15" spans="1:15">
      <c r="A15" s="72">
        <v>11</v>
      </c>
      <c r="B15" s="73" t="s">
        <v>541</v>
      </c>
      <c r="C15" s="74" t="e">
        <f>'PLANILHA ORÇAMENTÁRIA'!#REF!</f>
        <v>#REF!</v>
      </c>
      <c r="D15" s="75">
        <v>0</v>
      </c>
      <c r="E15" s="76" t="e">
        <f t="shared" si="0"/>
        <v>#REF!</v>
      </c>
      <c r="F15" s="75">
        <v>0</v>
      </c>
      <c r="G15" s="77" t="e">
        <f t="shared" si="1"/>
        <v>#REF!</v>
      </c>
      <c r="H15" s="75">
        <v>0</v>
      </c>
      <c r="I15" s="78" t="e">
        <f t="shared" si="2"/>
        <v>#REF!</v>
      </c>
      <c r="J15" s="75">
        <v>0</v>
      </c>
      <c r="K15" s="77" t="e">
        <f t="shared" si="3"/>
        <v>#REF!</v>
      </c>
      <c r="L15" s="75">
        <v>0</v>
      </c>
      <c r="M15" s="78" t="e">
        <f t="shared" si="4"/>
        <v>#REF!</v>
      </c>
      <c r="N15" s="75">
        <v>0</v>
      </c>
      <c r="O15" s="79" t="e">
        <f t="shared" si="5"/>
        <v>#REF!</v>
      </c>
    </row>
    <row r="16" spans="1:15">
      <c r="A16" s="72">
        <v>12</v>
      </c>
      <c r="B16" s="73" t="s">
        <v>542</v>
      </c>
      <c r="C16" s="74" t="e">
        <f>'PLANILHA ORÇAMENTÁRIA'!#REF!</f>
        <v>#REF!</v>
      </c>
      <c r="D16" s="75">
        <v>0</v>
      </c>
      <c r="E16" s="76" t="e">
        <f t="shared" si="0"/>
        <v>#REF!</v>
      </c>
      <c r="F16" s="75">
        <v>0</v>
      </c>
      <c r="G16" s="77" t="e">
        <f t="shared" si="1"/>
        <v>#REF!</v>
      </c>
      <c r="H16" s="75">
        <v>0</v>
      </c>
      <c r="I16" s="78" t="e">
        <f t="shared" si="2"/>
        <v>#REF!</v>
      </c>
      <c r="J16" s="75">
        <v>0</v>
      </c>
      <c r="K16" s="77" t="e">
        <f t="shared" si="3"/>
        <v>#REF!</v>
      </c>
      <c r="L16" s="75">
        <v>0</v>
      </c>
      <c r="M16" s="78" t="e">
        <f t="shared" si="4"/>
        <v>#REF!</v>
      </c>
      <c r="N16" s="75">
        <v>0</v>
      </c>
      <c r="O16" s="79" t="e">
        <f t="shared" si="5"/>
        <v>#REF!</v>
      </c>
    </row>
    <row r="17" spans="1:15">
      <c r="A17" s="72">
        <v>13</v>
      </c>
      <c r="B17" s="73" t="s">
        <v>216</v>
      </c>
      <c r="C17" s="74" t="e">
        <f>'PLANILHA ORÇAMENTÁRIA'!#REF!</f>
        <v>#REF!</v>
      </c>
      <c r="D17" s="75">
        <v>0</v>
      </c>
      <c r="E17" s="76" t="e">
        <f t="shared" si="0"/>
        <v>#REF!</v>
      </c>
      <c r="F17" s="75">
        <v>0</v>
      </c>
      <c r="G17" s="77" t="e">
        <f t="shared" si="1"/>
        <v>#REF!</v>
      </c>
      <c r="H17" s="75">
        <v>0</v>
      </c>
      <c r="I17" s="78" t="e">
        <f t="shared" si="2"/>
        <v>#REF!</v>
      </c>
      <c r="J17" s="75">
        <v>0</v>
      </c>
      <c r="K17" s="77" t="e">
        <f t="shared" si="3"/>
        <v>#REF!</v>
      </c>
      <c r="L17" s="75">
        <v>0</v>
      </c>
      <c r="M17" s="78" t="e">
        <f t="shared" si="4"/>
        <v>#REF!</v>
      </c>
      <c r="N17" s="75">
        <v>0</v>
      </c>
      <c r="O17" s="79" t="e">
        <f t="shared" si="5"/>
        <v>#REF!</v>
      </c>
    </row>
    <row r="18" spans="1:15">
      <c r="A18" s="72">
        <v>14</v>
      </c>
      <c r="B18" s="73" t="s">
        <v>201</v>
      </c>
      <c r="C18" s="74" t="e">
        <f>'PLANILHA ORÇAMENTÁRIA'!#REF!</f>
        <v>#REF!</v>
      </c>
      <c r="D18" s="75">
        <v>0</v>
      </c>
      <c r="E18" s="76" t="e">
        <f t="shared" si="0"/>
        <v>#REF!</v>
      </c>
      <c r="F18" s="75">
        <v>0</v>
      </c>
      <c r="G18" s="77" t="e">
        <f t="shared" si="1"/>
        <v>#REF!</v>
      </c>
      <c r="H18" s="75">
        <v>0</v>
      </c>
      <c r="I18" s="78" t="e">
        <f t="shared" si="2"/>
        <v>#REF!</v>
      </c>
      <c r="J18" s="75">
        <v>0</v>
      </c>
      <c r="K18" s="77" t="e">
        <f t="shared" si="3"/>
        <v>#REF!</v>
      </c>
      <c r="L18" s="75">
        <v>0</v>
      </c>
      <c r="M18" s="78" t="e">
        <f t="shared" si="4"/>
        <v>#REF!</v>
      </c>
      <c r="N18" s="75">
        <v>0</v>
      </c>
      <c r="O18" s="79" t="e">
        <f t="shared" si="5"/>
        <v>#REF!</v>
      </c>
    </row>
    <row r="19" spans="1:15">
      <c r="A19" s="72">
        <v>15</v>
      </c>
      <c r="B19" s="73" t="s">
        <v>543</v>
      </c>
      <c r="C19" s="74" t="e">
        <f>'PLANILHA ORÇAMENTÁRIA'!#REF!</f>
        <v>#REF!</v>
      </c>
      <c r="D19" s="75">
        <v>0</v>
      </c>
      <c r="E19" s="76" t="e">
        <f t="shared" si="0"/>
        <v>#REF!</v>
      </c>
      <c r="F19" s="75">
        <v>0</v>
      </c>
      <c r="G19" s="77" t="e">
        <f t="shared" si="1"/>
        <v>#REF!</v>
      </c>
      <c r="H19" s="75">
        <v>0</v>
      </c>
      <c r="I19" s="78" t="e">
        <f t="shared" si="2"/>
        <v>#REF!</v>
      </c>
      <c r="J19" s="75">
        <v>0</v>
      </c>
      <c r="K19" s="77" t="e">
        <f t="shared" si="3"/>
        <v>#REF!</v>
      </c>
      <c r="L19" s="75">
        <v>0</v>
      </c>
      <c r="M19" s="78" t="e">
        <f t="shared" si="4"/>
        <v>#REF!</v>
      </c>
      <c r="N19" s="75">
        <v>0</v>
      </c>
      <c r="O19" s="79" t="e">
        <f t="shared" si="5"/>
        <v>#REF!</v>
      </c>
    </row>
    <row r="20" spans="1:15" ht="15.75" customHeight="1">
      <c r="A20" s="72">
        <v>16</v>
      </c>
      <c r="B20" s="73" t="s">
        <v>544</v>
      </c>
      <c r="C20" s="74" t="e">
        <f>'PLANILHA ORÇAMENTÁRIA'!#REF!</f>
        <v>#REF!</v>
      </c>
      <c r="D20" s="75">
        <v>0</v>
      </c>
      <c r="E20" s="76" t="e">
        <f t="shared" si="0"/>
        <v>#REF!</v>
      </c>
      <c r="F20" s="75">
        <v>0</v>
      </c>
      <c r="G20" s="77" t="e">
        <f t="shared" si="1"/>
        <v>#REF!</v>
      </c>
      <c r="H20" s="75">
        <v>0</v>
      </c>
      <c r="I20" s="78" t="e">
        <f t="shared" si="2"/>
        <v>#REF!</v>
      </c>
      <c r="J20" s="75">
        <v>0</v>
      </c>
      <c r="K20" s="77" t="e">
        <f t="shared" si="3"/>
        <v>#REF!</v>
      </c>
      <c r="L20" s="75">
        <v>0</v>
      </c>
      <c r="M20" s="78" t="e">
        <f t="shared" si="4"/>
        <v>#REF!</v>
      </c>
      <c r="N20" s="75">
        <v>0</v>
      </c>
      <c r="O20" s="79" t="e">
        <f t="shared" si="5"/>
        <v>#REF!</v>
      </c>
    </row>
    <row r="21" spans="1:15" ht="15" customHeight="1">
      <c r="A21" s="72">
        <v>17</v>
      </c>
      <c r="B21" s="73" t="s">
        <v>545</v>
      </c>
      <c r="C21" s="74" t="e">
        <f>'PLANILHA ORÇAMENTÁRIA'!#REF!</f>
        <v>#REF!</v>
      </c>
      <c r="D21" s="75">
        <v>0</v>
      </c>
      <c r="E21" s="76" t="e">
        <f t="shared" si="0"/>
        <v>#REF!</v>
      </c>
      <c r="F21" s="75">
        <v>0</v>
      </c>
      <c r="G21" s="77" t="e">
        <f t="shared" si="1"/>
        <v>#REF!</v>
      </c>
      <c r="H21" s="75">
        <v>0</v>
      </c>
      <c r="I21" s="78" t="e">
        <f t="shared" si="2"/>
        <v>#REF!</v>
      </c>
      <c r="J21" s="75">
        <v>0</v>
      </c>
      <c r="K21" s="77" t="e">
        <f t="shared" si="3"/>
        <v>#REF!</v>
      </c>
      <c r="L21" s="75">
        <v>0</v>
      </c>
      <c r="M21" s="78" t="e">
        <f t="shared" si="4"/>
        <v>#REF!</v>
      </c>
      <c r="N21" s="75">
        <v>0</v>
      </c>
      <c r="O21" s="79" t="e">
        <f t="shared" si="5"/>
        <v>#REF!</v>
      </c>
    </row>
    <row r="22" spans="1:15" ht="15.75" customHeight="1">
      <c r="A22" s="72">
        <v>18</v>
      </c>
      <c r="B22" s="73" t="s">
        <v>546</v>
      </c>
      <c r="C22" s="74" t="e">
        <f>'PLANILHA ORÇAMENTÁRIA'!#REF!</f>
        <v>#REF!</v>
      </c>
      <c r="D22" s="75">
        <v>0</v>
      </c>
      <c r="E22" s="76" t="e">
        <f t="shared" si="0"/>
        <v>#REF!</v>
      </c>
      <c r="F22" s="75">
        <v>0</v>
      </c>
      <c r="G22" s="77" t="e">
        <f t="shared" si="1"/>
        <v>#REF!</v>
      </c>
      <c r="H22" s="75">
        <v>0</v>
      </c>
      <c r="I22" s="78" t="e">
        <f t="shared" si="2"/>
        <v>#REF!</v>
      </c>
      <c r="J22" s="75">
        <v>0</v>
      </c>
      <c r="K22" s="77" t="e">
        <f t="shared" si="3"/>
        <v>#REF!</v>
      </c>
      <c r="L22" s="75">
        <v>0</v>
      </c>
      <c r="M22" s="78" t="e">
        <f t="shared" si="4"/>
        <v>#REF!</v>
      </c>
      <c r="N22" s="75">
        <v>0</v>
      </c>
      <c r="O22" s="79" t="e">
        <f t="shared" si="5"/>
        <v>#REF!</v>
      </c>
    </row>
    <row r="23" spans="1:15" ht="15.75" customHeight="1">
      <c r="A23" s="72">
        <v>19</v>
      </c>
      <c r="B23" s="73" t="s">
        <v>547</v>
      </c>
      <c r="C23" s="74" t="e">
        <f>'PLANILHA ORÇAMENTÁRIA'!#REF!</f>
        <v>#REF!</v>
      </c>
      <c r="D23" s="75">
        <v>0</v>
      </c>
      <c r="E23" s="76" t="e">
        <f t="shared" si="0"/>
        <v>#REF!</v>
      </c>
      <c r="F23" s="75">
        <v>0</v>
      </c>
      <c r="G23" s="77" t="e">
        <f t="shared" si="1"/>
        <v>#REF!</v>
      </c>
      <c r="H23" s="75">
        <v>0</v>
      </c>
      <c r="I23" s="78" t="e">
        <f t="shared" si="2"/>
        <v>#REF!</v>
      </c>
      <c r="J23" s="75">
        <v>0</v>
      </c>
      <c r="K23" s="77" t="e">
        <f t="shared" si="3"/>
        <v>#REF!</v>
      </c>
      <c r="L23" s="75">
        <v>0</v>
      </c>
      <c r="M23" s="78" t="e">
        <f t="shared" si="4"/>
        <v>#REF!</v>
      </c>
      <c r="N23" s="75">
        <v>0</v>
      </c>
      <c r="O23" s="79" t="e">
        <f t="shared" si="5"/>
        <v>#REF!</v>
      </c>
    </row>
    <row r="24" spans="1:15" ht="17.25" customHeight="1">
      <c r="A24" s="72">
        <v>20</v>
      </c>
      <c r="B24" s="73" t="s">
        <v>548</v>
      </c>
      <c r="C24" s="74" t="e">
        <f>'PLANILHA ORÇAMENTÁRIA'!#REF!</f>
        <v>#REF!</v>
      </c>
      <c r="D24" s="75">
        <v>0</v>
      </c>
      <c r="E24" s="76" t="e">
        <f t="shared" si="0"/>
        <v>#REF!</v>
      </c>
      <c r="F24" s="75">
        <v>0</v>
      </c>
      <c r="G24" s="77" t="e">
        <f t="shared" si="1"/>
        <v>#REF!</v>
      </c>
      <c r="H24" s="75">
        <v>0</v>
      </c>
      <c r="I24" s="78" t="e">
        <f t="shared" si="2"/>
        <v>#REF!</v>
      </c>
      <c r="J24" s="75">
        <v>0</v>
      </c>
      <c r="K24" s="77" t="e">
        <f t="shared" si="3"/>
        <v>#REF!</v>
      </c>
      <c r="L24" s="75">
        <v>0</v>
      </c>
      <c r="M24" s="78" t="e">
        <f t="shared" si="4"/>
        <v>#REF!</v>
      </c>
      <c r="N24" s="75">
        <v>0</v>
      </c>
      <c r="O24" s="79" t="e">
        <f t="shared" si="5"/>
        <v>#REF!</v>
      </c>
    </row>
    <row r="25" spans="1:15" ht="15.75" customHeight="1">
      <c r="A25" s="72">
        <v>21</v>
      </c>
      <c r="B25" s="73" t="s">
        <v>549</v>
      </c>
      <c r="C25" s="74" t="e">
        <f>'PLANILHA ORÇAMENTÁRIA'!#REF!</f>
        <v>#REF!</v>
      </c>
      <c r="D25" s="75">
        <v>0</v>
      </c>
      <c r="E25" s="76" t="e">
        <f t="shared" si="0"/>
        <v>#REF!</v>
      </c>
      <c r="F25" s="75">
        <v>0</v>
      </c>
      <c r="G25" s="77" t="e">
        <f t="shared" si="1"/>
        <v>#REF!</v>
      </c>
      <c r="H25" s="75">
        <v>0</v>
      </c>
      <c r="I25" s="78" t="e">
        <f t="shared" si="2"/>
        <v>#REF!</v>
      </c>
      <c r="J25" s="75">
        <v>0</v>
      </c>
      <c r="K25" s="77" t="e">
        <f t="shared" si="3"/>
        <v>#REF!</v>
      </c>
      <c r="L25" s="75">
        <v>0</v>
      </c>
      <c r="M25" s="78" t="e">
        <f t="shared" si="4"/>
        <v>#REF!</v>
      </c>
      <c r="N25" s="75">
        <v>0</v>
      </c>
      <c r="O25" s="79" t="e">
        <f t="shared" si="5"/>
        <v>#REF!</v>
      </c>
    </row>
    <row r="26" spans="1:15" ht="20.25" customHeight="1">
      <c r="A26" s="72">
        <v>22</v>
      </c>
      <c r="B26" s="73" t="s">
        <v>550</v>
      </c>
      <c r="C26" s="74" t="e">
        <f>'PLANILHA ORÇAMENTÁRIA'!#REF!</f>
        <v>#REF!</v>
      </c>
      <c r="D26" s="75">
        <v>0</v>
      </c>
      <c r="E26" s="76" t="e">
        <f t="shared" si="0"/>
        <v>#REF!</v>
      </c>
      <c r="F26" s="75">
        <v>0</v>
      </c>
      <c r="G26" s="77" t="e">
        <f t="shared" si="1"/>
        <v>#REF!</v>
      </c>
      <c r="H26" s="75">
        <v>0</v>
      </c>
      <c r="I26" s="78" t="e">
        <f t="shared" si="2"/>
        <v>#REF!</v>
      </c>
      <c r="J26" s="75">
        <v>0</v>
      </c>
      <c r="K26" s="77" t="e">
        <f t="shared" si="3"/>
        <v>#REF!</v>
      </c>
      <c r="L26" s="75">
        <v>0</v>
      </c>
      <c r="M26" s="78" t="e">
        <f t="shared" si="4"/>
        <v>#REF!</v>
      </c>
      <c r="N26" s="75">
        <v>0</v>
      </c>
      <c r="O26" s="79" t="e">
        <f t="shared" si="5"/>
        <v>#REF!</v>
      </c>
    </row>
    <row r="27" spans="1:15" ht="15.75" customHeight="1">
      <c r="A27" s="72">
        <v>23</v>
      </c>
      <c r="B27" s="73" t="s">
        <v>551</v>
      </c>
      <c r="C27" s="82" t="e">
        <f>'PLANILHA ORÇAMENTÁRIA'!#REF!</f>
        <v>#REF!</v>
      </c>
      <c r="D27" s="75">
        <v>0</v>
      </c>
      <c r="E27" s="83" t="e">
        <f t="shared" si="0"/>
        <v>#REF!</v>
      </c>
      <c r="F27" s="75">
        <v>0</v>
      </c>
      <c r="G27" s="84" t="e">
        <f t="shared" si="1"/>
        <v>#REF!</v>
      </c>
      <c r="H27" s="75">
        <v>0</v>
      </c>
      <c r="I27" s="85" t="e">
        <f t="shared" si="2"/>
        <v>#REF!</v>
      </c>
      <c r="J27" s="75">
        <v>0</v>
      </c>
      <c r="K27" s="84" t="e">
        <f t="shared" si="3"/>
        <v>#REF!</v>
      </c>
      <c r="L27" s="75">
        <v>0</v>
      </c>
      <c r="M27" s="85" t="e">
        <f t="shared" si="4"/>
        <v>#REF!</v>
      </c>
      <c r="N27" s="75">
        <v>0</v>
      </c>
      <c r="O27" s="86" t="e">
        <f t="shared" si="5"/>
        <v>#REF!</v>
      </c>
    </row>
    <row r="28" spans="1:15" ht="15.75" customHeight="1">
      <c r="A28" s="101" t="s">
        <v>552</v>
      </c>
      <c r="B28" s="102"/>
      <c r="C28" s="87"/>
      <c r="D28" s="88">
        <f>AVERAGE(D5:D27)</f>
        <v>0</v>
      </c>
      <c r="E28" s="89" t="e">
        <f>SUM(E5:E27)</f>
        <v>#REF!</v>
      </c>
      <c r="F28" s="88">
        <f>AVERAGE(F5:F27)</f>
        <v>0</v>
      </c>
      <c r="G28" s="89" t="e">
        <f>SUM(G5:G27)</f>
        <v>#REF!</v>
      </c>
      <c r="H28" s="88">
        <f>AVERAGE(H5:H27)</f>
        <v>0</v>
      </c>
      <c r="I28" s="89" t="e">
        <f>SUM(I5:I27)</f>
        <v>#REF!</v>
      </c>
      <c r="J28" s="88">
        <f>AVERAGE(J5:J27)</f>
        <v>0</v>
      </c>
      <c r="K28" s="89" t="e">
        <f>SUM(K5:K27)</f>
        <v>#REF!</v>
      </c>
      <c r="L28" s="88">
        <f>AVERAGE(L5:L27)</f>
        <v>0</v>
      </c>
      <c r="M28" s="89" t="e">
        <f>SUM(M5:M27)</f>
        <v>#REF!</v>
      </c>
      <c r="N28" s="90">
        <f>SUM(D28,F28,H28,J28,L28)</f>
        <v>0</v>
      </c>
      <c r="O28" s="89" t="e">
        <f>SUM(O5:O27)</f>
        <v>#REF!</v>
      </c>
    </row>
    <row r="29" spans="1:15" ht="15.75" customHeight="1"/>
    <row r="30" spans="1:15" ht="15.75" customHeight="1"/>
    <row r="31" spans="1:15" ht="15.75" customHeight="1"/>
    <row r="32" spans="1:1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">
    <mergeCell ref="J3:K3"/>
    <mergeCell ref="L3:M3"/>
    <mergeCell ref="A28:B28"/>
    <mergeCell ref="A1:O1"/>
    <mergeCell ref="A3:A4"/>
    <mergeCell ref="B3:B4"/>
    <mergeCell ref="C3:C4"/>
    <mergeCell ref="D3:E3"/>
    <mergeCell ref="F3:G3"/>
    <mergeCell ref="H3:I3"/>
    <mergeCell ref="N3:O3"/>
  </mergeCells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ORÇAMENTÁRIA</vt:lpstr>
      <vt:lpstr>CRONOGRAMA FÍSICO-FINANCEIRO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5205755</dc:creator>
  <cp:lastModifiedBy>Nicollas Arruda</cp:lastModifiedBy>
  <dcterms:created xsi:type="dcterms:W3CDTF">2022-03-10T19:04:27Z</dcterms:created>
  <dcterms:modified xsi:type="dcterms:W3CDTF">2025-03-14T12:22:20Z</dcterms:modified>
</cp:coreProperties>
</file>